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i.potskhverashvili\Desktop\F\Pillar 3\პილარი - რეკონსილაცია\2024\Ready for sent\"/>
    </mc:Choice>
  </mc:AlternateContent>
  <xr:revisionPtr revIDLastSave="0" documentId="13_ncr:1_{02234565-DE91-416F-94ED-FCBBB564DCA2}" xr6:coauthVersionLast="47" xr6:coauthVersionMax="47" xr10:uidLastSave="{00000000-0000-0000-0000-000000000000}"/>
  <bookViews>
    <workbookView xWindow="-120" yWindow="-120" windowWidth="29040" windowHeight="15840" activeTab="1" xr2:uid="{A4E528FB-30D2-441F-BD37-250C046BEC38}"/>
  </bookViews>
  <sheets>
    <sheet name="Info" sheetId="1" r:id="rId1"/>
    <sheet name="20. LI3" sheetId="2" r:id="rId2"/>
    <sheet name="21. LI4" sheetId="3" r:id="rId3"/>
    <sheet name="22. OR1" sheetId="4" r:id="rId4"/>
    <sheet name="23. OR2" sheetId="5" r:id="rId5"/>
    <sheet name="24. Rem1" sheetId="6" r:id="rId6"/>
    <sheet name="25. Rem 2" sheetId="7" r:id="rId7"/>
    <sheet name="26. Rem 3" sheetId="8" r:id="rId8"/>
    <sheet name="27. REM 4" sheetId="9" r:id="rId9"/>
    <sheet name="Instructions" sheetId="10" r:id="rId10"/>
  </sheets>
  <definedNames>
    <definedName name="_cur1">#REF!</definedName>
    <definedName name="_cur2">#REF!</definedName>
    <definedName name="_Key1" hidden="1">#REF!</definedName>
    <definedName name="_Order1" hidden="1">255</definedName>
    <definedName name="_Order2" hidden="1">255</definedName>
    <definedName name="_Parse_In" hidden="1">#REF!</definedName>
    <definedName name="_Sort" hidden="1">#REF!</definedName>
    <definedName name="_sum1">#REF!</definedName>
    <definedName name="_sum2">#REF!</definedName>
    <definedName name="a" hidden="1">#REF!</definedName>
    <definedName name="aaaaaaaaa" hidden="1">#REF!</definedName>
    <definedName name="ACC_BALACC">#REF!</definedName>
    <definedName name="ACC_CRS">#REF!</definedName>
    <definedName name="ACC_DBS">#REF!</definedName>
    <definedName name="ACC_ISO">#REF!</definedName>
    <definedName name="ACC_SALDO">#REF!</definedName>
    <definedName name="acctype">#REF!</definedName>
    <definedName name="ana" hidden="1">#REF!</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BA_Demand_Deposits_Res_Ind">#REF!</definedName>
    <definedName name="BALACC">#REF!</definedName>
    <definedName name="BG_Del" hidden="1">15</definedName>
    <definedName name="BG_Ins" hidden="1">4</definedName>
    <definedName name="BG_Mod" hidden="1">6</definedName>
    <definedName name="BS_BALACC">#REF!</definedName>
    <definedName name="BS_BALANCE">#REF!</definedName>
    <definedName name="BS_CR">#REF!</definedName>
    <definedName name="BS_CR_EQU">#REF!</definedName>
    <definedName name="BS_DB">#REF!</definedName>
    <definedName name="BS_DB_EQU">#REF!</definedName>
    <definedName name="BS_DT">#REF!</definedName>
    <definedName name="BS_ISO">#REF!</definedName>
    <definedName name="call">#REF!</definedName>
    <definedName name="convert">#REF!</definedName>
    <definedName name="Countries">#REF!</definedName>
    <definedName name="currencies">#REF!</definedName>
    <definedName name="CurrencyCodes">#REF!</definedName>
    <definedName name="CurrentDate">#REF!</definedName>
    <definedName name="date">#REF!</definedName>
    <definedName name="date1">#REF!</definedName>
    <definedName name="dependency">#REF!</definedName>
    <definedName name="dfgdfg">#REF!</definedName>
    <definedName name="dfgh" hidden="1">#REF!</definedName>
    <definedName name="fghgh">#REF!</definedName>
    <definedName name="fintype">#REF!</definedName>
    <definedName name="fvgfbv">#REF!</definedName>
    <definedName name="hjhhjhj">#REF!</definedName>
    <definedName name="jgjhg" hidden="1">#REF!</definedName>
    <definedName name="jgjhg1" hidden="1">#REF!</definedName>
    <definedName name="L_FORMULAS_GEO">#REF!</definedName>
    <definedName name="LDtype">#REF!</definedName>
    <definedName name="NDtype">#REF!</definedName>
    <definedName name="ÓÓÓÓÓÓÓÓ" hidden="1">#REF!</definedName>
    <definedName name="ÓÓÓÓÓÓÓÓÓÓÓÓÓÓÓ" hidden="1">#REF!</definedName>
    <definedName name="Q" hidden="1">#REF!</definedName>
    <definedName name="s">#REF!</definedName>
    <definedName name="sdsss" hidden="1">#REF!</definedName>
    <definedName name="Sheet">#REF!</definedName>
    <definedName name="ss" hidden="1">#REF!</definedName>
    <definedName name="sub">#REF!</definedName>
    <definedName name="TextRefCopyRangeCount" hidden="1">3</definedName>
    <definedName name="v">#REF!</definedName>
    <definedName name="wrn.Aging._.and._.Trend._.Analysis." hidden="1">{#N/A,#N/A,FALSE,"Aging Summary";#N/A,#N/A,FALSE,"Ratio Analysis";#N/A,#N/A,FALSE,"Test 120 Day Accts";#N/A,#N/A,FALSE,"Tickmarks"}</definedName>
    <definedName name="YesNo">#REF!</definedName>
    <definedName name="z">#REF!</definedName>
    <definedName name="ა">#REF!</definedName>
    <definedName name="აა" hidden="1">#REF!</definedName>
    <definedName name="ბგ93">#REF!</definedName>
    <definedName name="ს" hidden="1">#REF!</definedName>
    <definedName name="საკრედიტო">#REF!</definedName>
    <definedName name="სსს" hidden="1">#REF!</definedName>
    <definedName name="ფაილი">#REF!</definedName>
    <definedName name="ცვლილება_კორექტირება_რეგულაციაში">#REF!</definedName>
    <definedName name="ჯ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 i="9" l="1"/>
  <c r="O19" i="9" s="1"/>
  <c r="M19" i="9"/>
  <c r="N17" i="9"/>
  <c r="M17" i="9"/>
  <c r="O17" i="9" s="1"/>
  <c r="E17" i="9"/>
  <c r="N16" i="9"/>
  <c r="M16" i="9"/>
  <c r="O16" i="9" s="1"/>
  <c r="E16" i="9"/>
  <c r="N15" i="9"/>
  <c r="M15" i="9"/>
  <c r="O15" i="9" s="1"/>
  <c r="E15" i="9"/>
  <c r="N14" i="9"/>
  <c r="M14" i="9"/>
  <c r="O14" i="9" s="1"/>
  <c r="E14" i="9"/>
  <c r="N13" i="9"/>
  <c r="M13" i="9"/>
  <c r="O13" i="9" s="1"/>
  <c r="E13" i="9"/>
  <c r="N12" i="9"/>
  <c r="M12" i="9"/>
  <c r="O12" i="9" s="1"/>
  <c r="E12" i="9"/>
  <c r="N11" i="9"/>
  <c r="M11" i="9"/>
  <c r="O11" i="9" s="1"/>
  <c r="O10" i="9" s="1"/>
  <c r="E11" i="9"/>
  <c r="N10" i="9"/>
  <c r="M10" i="9"/>
  <c r="L10" i="9"/>
  <c r="K10" i="9"/>
  <c r="J10" i="9"/>
  <c r="I10" i="9"/>
  <c r="H10" i="9"/>
  <c r="G10" i="9"/>
  <c r="F10" i="9"/>
  <c r="E10" i="9"/>
  <c r="D10" i="9"/>
  <c r="C10" i="9"/>
  <c r="F22" i="8"/>
  <c r="G17" i="8"/>
  <c r="G22" i="8" s="1"/>
  <c r="F17" i="8"/>
  <c r="E17" i="8"/>
  <c r="D17" i="8"/>
  <c r="C17" i="8"/>
  <c r="C22" i="8" s="1"/>
  <c r="G12" i="8"/>
  <c r="F12" i="8"/>
  <c r="E12" i="8"/>
  <c r="E22" i="8" s="1"/>
  <c r="D12" i="8"/>
  <c r="D22" i="8" s="1"/>
  <c r="C12" i="8"/>
  <c r="G7" i="8"/>
  <c r="F7" i="8"/>
  <c r="E7" i="8"/>
  <c r="D7" i="8"/>
  <c r="C7" i="8"/>
  <c r="E15" i="7"/>
  <c r="D15" i="7"/>
  <c r="C15" i="7"/>
  <c r="E9" i="7"/>
  <c r="D9" i="7"/>
  <c r="C9" i="7"/>
  <c r="F15" i="6"/>
  <c r="E15" i="6"/>
  <c r="D15" i="6"/>
  <c r="F7" i="6"/>
  <c r="F22" i="6" s="1"/>
  <c r="E7" i="6"/>
  <c r="E22" i="6" s="1"/>
  <c r="D7" i="6"/>
  <c r="D22" i="6" s="1"/>
  <c r="F10" i="5"/>
  <c r="E10" i="5"/>
  <c r="D10" i="5"/>
  <c r="C10" i="5"/>
  <c r="E37" i="2"/>
  <c r="D37" i="2"/>
  <c r="E29" i="2"/>
  <c r="D29" i="2"/>
  <c r="E18" i="2"/>
  <c r="C18" i="2"/>
  <c r="C29" i="2" l="1"/>
  <c r="C37" i="2"/>
  <c r="G10" i="5"/>
  <c r="D18" i="2" l="1"/>
</calcChain>
</file>

<file path=xl/sharedStrings.xml><?xml version="1.0" encoding="utf-8"?>
<sst xmlns="http://schemas.openxmlformats.org/spreadsheetml/2006/main" count="278" uniqueCount="184">
  <si>
    <t>ცხრილი N</t>
  </si>
  <si>
    <t>სარჩევი</t>
  </si>
  <si>
    <t>ფასს-ის მიხედვით მომზადებულ ფინანსურ ანგარიშგებასა და საზედამხედველო მიზნებისთვის მომზადებულ ანგარიშგებას შორის კავშირი</t>
  </si>
  <si>
    <t>კონსოლიდაცია საწარმოების მიხედვით</t>
  </si>
  <si>
    <t>ინფორმაცია საოპერაციო დანაკარგების მოცულობის შესახებ</t>
  </si>
  <si>
    <t>ინფორმაცია საოპერაციო რისკების ძირითადი (საბაზისო) ინდიკატორის მეთოდის მიზნებისათვის გამოყენებულ შემოსავლებზე</t>
  </si>
  <si>
    <t>ფინანსური წლის განმავლობაში გაცემული ანაზღაურება</t>
  </si>
  <si>
    <t>განსაკუთრებული გადახდები</t>
  </si>
  <si>
    <t>ინფორმაცია გადავადებული ანაზღაურების  შესახებ</t>
  </si>
  <si>
    <t>უმაღლესი მენეჯმენტის მფლობელობაში არსებული აქციები</t>
  </si>
  <si>
    <t>აღნიშნულ დანართში მოცემული ინფორმაცია ბანკებმა უნდა გამოაქვეყნონ თავიანთ პილარ 3-ის წლიურ ანგარიშგებაში საქართველოს ეროვნული ბანკის პრეზიდენტის 2017 წლის აპრილის 92/04 ბრძანებით დამტკიცებული "კომერციული ბანკების მიერ პილარ 3-ის ფარგლებში ინფორმაციის გამჟღავნების  წესის" შესაბამისად.</t>
  </si>
  <si>
    <t>ბანკი:</t>
  </si>
  <si>
    <t>სს სილქ ბანკი</t>
  </si>
  <si>
    <t>თარიღი:</t>
  </si>
  <si>
    <t>31.12.2024</t>
  </si>
  <si>
    <t>ცხრილი 20</t>
  </si>
  <si>
    <t xml:space="preserve">ფასს-ის მიხედვით მომზადებულ ფინანსურ ანგარიშგებასა და საზედამხედველო მიზნებისთვის მომზადებულ ანგარიშგებას შორის კავშირი </t>
  </si>
  <si>
    <t>a</t>
  </si>
  <si>
    <t>b</t>
  </si>
  <si>
    <t>c</t>
  </si>
  <si>
    <t>d</t>
  </si>
  <si>
    <t>აქტივები (როგორც წარმოდგენილია გამოქვეყნებულ ფასს ფინანსურ ანგარიშგებაში)</t>
  </si>
  <si>
    <t>გამოქვეყნებულ ფასს ფინანსურ ანგარიშგებაში მოცემული საბალანსო ღირებულებები</t>
  </si>
  <si>
    <t>საბალანსო ღირებულებები ფასს-ის მიხედვით საზედამხედველო მიზნებისთვის გამოყენებული კონსოლიდაციის დონეზე (ინდივიდუალური ფინანსური ანგარიშგება)</t>
  </si>
  <si>
    <t>შენიშვნები</t>
  </si>
  <si>
    <t>ფულადი სახსრები და მათი ეკვივალენტები</t>
  </si>
  <si>
    <t>მოთხოვნები საკრედიტო ინსტიტუტების მიმართ</t>
  </si>
  <si>
    <t>*</t>
  </si>
  <si>
    <t>მომხმარებლებზე გაცემული სესხები</t>
  </si>
  <si>
    <t>საინვესტიციო ფასიანი ქაღალდები</t>
  </si>
  <si>
    <t>ძირითადი საშუალებები</t>
  </si>
  <si>
    <t>აქტივის გამოყენების უფლება</t>
  </si>
  <si>
    <t>არამატერიალური აქტივები</t>
  </si>
  <si>
    <t>გადავადებული საგადასახადო აქტივი</t>
  </si>
  <si>
    <t>სხვა აქტივები</t>
  </si>
  <si>
    <t>მთლიანი აქტივები</t>
  </si>
  <si>
    <t>ვალდებულებები (როგორც წარმოდგენილია გამოქვეყნებულ ფასს ფინანსურ ანგარიშგებაში)</t>
  </si>
  <si>
    <t>გამოქვეყნებულ ფასს ანგარიშგებაში მოცემული საბალანსო ღირებულებები</t>
  </si>
  <si>
    <t>საბალანსო ღირებულებები ფასს-ის მიხედვით საზედამხედველო მიზნებისთვის გამოყენებულ კონსოლიდაციის დონეზე (ინდივიდუალური ფინანსური ანგარიშგება)</t>
  </si>
  <si>
    <t>მიმდინარე ანგარიშები და დეპოზიტები მომხმარებლებისგან</t>
  </si>
  <si>
    <t>**</t>
  </si>
  <si>
    <t>ვალდებულებები საკრედიტო ინსტიტუტების მიმართ</t>
  </si>
  <si>
    <t>სუბორდინირებული სესხები</t>
  </si>
  <si>
    <t>საიჯარო ვალდებულებები</t>
  </si>
  <si>
    <t>გადავადებული საგადასახადო ვალდებულებები</t>
  </si>
  <si>
    <t>სხვა ვალდებულებები</t>
  </si>
  <si>
    <t>მთლიანი ვალდებულებები</t>
  </si>
  <si>
    <t>კაპიტალი (როგორც წარმოდგენილია გამოქვეყნებულ ფასს ფინანსურ ანგარიშგებაში)</t>
  </si>
  <si>
    <t>სააქციო კაპიტალი</t>
  </si>
  <si>
    <t>რეზერვები</t>
  </si>
  <si>
    <t>დაგროვილი ზარალი</t>
  </si>
  <si>
    <t>მთლიანი კაპიტალი</t>
  </si>
  <si>
    <t>ცხრილი 21</t>
  </si>
  <si>
    <t>კომპანიის დასახელება</t>
  </si>
  <si>
    <t>სააღრიცხვო კონსოლიდაციის 
მეთოდი</t>
  </si>
  <si>
    <t>საზედამხედველო კონსოლიდაციის მეთოდი</t>
  </si>
  <si>
    <t>აღწერა</t>
  </si>
  <si>
    <t>სრული კონსოლიდაცია</t>
  </si>
  <si>
    <t>პროპორციული კონსოლიდაცია</t>
  </si>
  <si>
    <t>არც კონსოლიდირებული და არც დაქვითული</t>
  </si>
  <si>
    <t>დაქვითული</t>
  </si>
  <si>
    <t>სს გაერთიანებული კლირინგ ცენტრი</t>
  </si>
  <si>
    <t>არაკონსოლიდირებული</t>
  </si>
  <si>
    <t>x</t>
  </si>
  <si>
    <t>ცხრილი 22</t>
  </si>
  <si>
    <t>დანაკარგების მთლიანი მოცულობა</t>
  </si>
  <si>
    <t>დანაკარგების მთლიანი მოცულობა, რომლებიც აღემატება 10,000 ლარს</t>
  </si>
  <si>
    <t>მოვლენების რაოდენობა, რომელთა დანაკარგიც აღემატება 10,000 ლარს</t>
  </si>
  <si>
    <t>5 უმსხვილესი დანაკარგის საერთო მოცულობა</t>
  </si>
  <si>
    <t>ცხრილი 23</t>
  </si>
  <si>
    <t>e</t>
  </si>
  <si>
    <t>წმინდა საპროცენტო და წმინდა არასაპროცენტო შემოსავლების ჯამის საშუალო მაჩვენებელი ბოლო სამი წლის მანძილზე</t>
  </si>
  <si>
    <t>საოპერაციო რისკის 
მიხედვით შეწონილი 
რისკის პოზიციები</t>
  </si>
  <si>
    <t>წმინდა საპროცენტო შემოსავლები</t>
  </si>
  <si>
    <t>მთლიანი არასაპროცენტო შემოსავლები</t>
  </si>
  <si>
    <t>მინუს: ქონების გაყიდვიდან მიღებული მოგება (ზარალი)</t>
  </si>
  <si>
    <t>მთლიანი შემოსავალი (1+2-3)</t>
  </si>
  <si>
    <t>ცხრილი 24</t>
  </si>
  <si>
    <t>ფინანსური წლის განმავლობაში მინიჭებული ანაზღაურება</t>
  </si>
  <si>
    <t>დირექტორატი</t>
  </si>
  <si>
    <t>სამეთვალყურეო საბჭო</t>
  </si>
  <si>
    <r>
      <t>სხვა მატერიალური რისკის ამღები</t>
    </r>
    <r>
      <rPr>
        <sz val="10"/>
        <color rgb="FFFF0000"/>
        <rFont val="Segoe UI"/>
        <family val="2"/>
      </rPr>
      <t xml:space="preserve"> </t>
    </r>
    <r>
      <rPr>
        <sz val="10"/>
        <color theme="1"/>
        <rFont val="Segoe UI"/>
        <family val="2"/>
      </rPr>
      <t xml:space="preserve">პირები </t>
    </r>
  </si>
  <si>
    <t>ფიქსირებული ანაზღაურება</t>
  </si>
  <si>
    <t>თანამშრომელთა რაოდენობა</t>
  </si>
  <si>
    <t xml:space="preserve">მთლიანი ფიქსირებული ანაზღაურება </t>
  </si>
  <si>
    <t>მათ შორის: ფულადი ფორმის</t>
  </si>
  <si>
    <t>მათ შორის: გადავადებული</t>
  </si>
  <si>
    <t>მათ შორის: აქციები და აქციებთან დაკავშირებული ინსტრუმენტები</t>
  </si>
  <si>
    <t>მათ შორის: სხვა ფორმის</t>
  </si>
  <si>
    <t>ცვალებადი ანაზღაურება</t>
  </si>
  <si>
    <t xml:space="preserve">მთლიანი ცვალებადი ანაზღაურება </t>
  </si>
  <si>
    <t xml:space="preserve">მათ შორის: ფულადი ფორმის </t>
  </si>
  <si>
    <t xml:space="preserve">სულ ანაზღაურება </t>
  </si>
  <si>
    <t>ცხრილი 25</t>
  </si>
  <si>
    <t>სხვა მატერიალური რიკის ამღები პირები</t>
  </si>
  <si>
    <t>გარანტირებული ბონუსები</t>
  </si>
  <si>
    <t>ბონუსების  მოცულობა</t>
  </si>
  <si>
    <t>ახალ თანამშრომელთა ანაზღაურება</t>
  </si>
  <si>
    <t>ანაზღაურების მოცულობა</t>
  </si>
  <si>
    <t>მათ შორის: ფულადი სახით</t>
  </si>
  <si>
    <t>მათ შორის: აქციების სახით</t>
  </si>
  <si>
    <t>მათ შორის: აქციებთან დაკავშირებული ინსტრუმენტების სახით</t>
  </si>
  <si>
    <t>მათ შორის: სხვა ფორმით</t>
  </si>
  <si>
    <t>თანამშრომელთა გათავისუფლების ხარჯები</t>
  </si>
  <si>
    <t>ცხრილი 26</t>
  </si>
  <si>
    <t>გადავადებული ანაზღაურების მთლიანი მოცულობა</t>
  </si>
  <si>
    <t>მათ შორის: გადავადებული ანაზღაურების ის ნაწილი რომელიც ექვემდებარება დარიცხვის შემდგომ პირდაპირ ან/და ირიბ კორექტირებებს</t>
  </si>
  <si>
    <t xml:space="preserve"> წლის განმავლობაში პირდაპირი კორექტირებების შედეგად მიღებული შემცირებების მთლიანი მოცულობა</t>
  </si>
  <si>
    <t xml:space="preserve"> წლის განმავლობაში ირიბი კორექტირებების შედეგად მიღებული შემცირებების მთლიანი მოცულობა</t>
  </si>
  <si>
    <t>ფინანსური წლის განმავლობაში გადახდილი გადავადებული ანაზღაურების მთლიანი მოცულობა</t>
  </si>
  <si>
    <t>ფულადი სახით</t>
  </si>
  <si>
    <t>აქციების სახით</t>
  </si>
  <si>
    <t>აქციებთან დაკავშირებული ინსტრუმენტების სახით</t>
  </si>
  <si>
    <t>სხვა ფორმით</t>
  </si>
  <si>
    <t>სხვა მატერიალური რისკის ამღები პირები</t>
  </si>
  <si>
    <t xml:space="preserve">                                                                </t>
  </si>
  <si>
    <t>სულ</t>
  </si>
  <si>
    <t>ცხრილი 27</t>
  </si>
  <si>
    <t>უმაღლესი მენეჯმენტის მფლობელობაში არსებული აქციები (რაოდენობა)</t>
  </si>
  <si>
    <t>f</t>
  </si>
  <si>
    <t>g</t>
  </si>
  <si>
    <t>h</t>
  </si>
  <si>
    <t>i</t>
  </si>
  <si>
    <t>j</t>
  </si>
  <si>
    <t>k</t>
  </si>
  <si>
    <t>l</t>
  </si>
  <si>
    <t>m</t>
  </si>
  <si>
    <t>აქციების ფლობა პერიოდის დასაწყისში</t>
  </si>
  <si>
    <t>ცვლილება პერიოდის განმავლობაში</t>
  </si>
  <si>
    <t>აქციების ფლობა პერიოდის ბოლოს</t>
  </si>
  <si>
    <t>გადავადებული</t>
  </si>
  <si>
    <t xml:space="preserve">განაღდებული </t>
  </si>
  <si>
    <t>სულ (a+b)</t>
  </si>
  <si>
    <t>გაცემა</t>
  </si>
  <si>
    <t>განაღდება</t>
  </si>
  <si>
    <t>ჩამორთმევა</t>
  </si>
  <si>
    <t>სხვა ცვლილებები</t>
  </si>
  <si>
    <t>გადავადებული (a+d-f-g)</t>
  </si>
  <si>
    <t xml:space="preserve">განაღდებული (b+e+f-h+i-j) </t>
  </si>
  <si>
    <t>სულ (k+l)</t>
  </si>
  <si>
    <t>მათ შორის: განაღდებული</t>
  </si>
  <si>
    <t>მათ შორის გადავადებულის</t>
  </si>
  <si>
    <t>მათ შორის: განაღდებულის</t>
  </si>
  <si>
    <t>ყიდვა</t>
  </si>
  <si>
    <t>გაყიდვა</t>
  </si>
  <si>
    <t>უმაღლესი მენეჯმენტი</t>
  </si>
  <si>
    <t>სულ:</t>
  </si>
  <si>
    <t>.....</t>
  </si>
  <si>
    <t>ზოგადი განმარტებები</t>
  </si>
  <si>
    <t>ანგარიშგების კვარტალურ ფორმებში, (T), (T-1), (T-2), (T-3), (T-4) ველებში უნდა ჩაიწეროს შესაბამისი დროის მონაკვეთი (კვარტალი) მაგ: 1Q 2017, 4Q 2016, 3Q 2016, 2Q 2016, 1Q 2016 და ა.შ. ხოლო წლიურ ფორმებში, (T), (T-1), (T-2) ველებში უნდა ჩაიწეროს შესაბამისი დროის მონაკვეთი (წელი). მაგ: 2017, 2016, 2015</t>
  </si>
  <si>
    <t>განმარტებები გვერდისთვის "20. LI3", ცხრილი 20</t>
  </si>
  <si>
    <t>თითოეული ცხრილის "a" სვეტში უნდა ჩაიწეროს ფასს-ის მიხედვით მომზადებული და გამოქვეყნებული ფინანსური ანგარიშგების საბალანსო ელემენტები. ამასთან, სტრიქონების თანმიმდევრობა მკაცრად უნდა მიჰყვებოდეს ბანკების მიერ  ფასს ფინანსურ ანგარიშგებაში გამოყენებულ საბალანსო უწყისის ფორმატს.</t>
  </si>
  <si>
    <t>თითოეული ცხრილის "b" სვეტში უნდა ჩაიწეროს "a" სვეტში მითითებული საბალანსო ელემენტების შესაბამისი ოდენობები ფასს-ის მიხედვით მომზადებული და გამოქვეყნებული ფინანსური ანგარიშგების მიხედვით.</t>
  </si>
  <si>
    <t>თითოეული ცხრილის "c" სვეტში უნდა ჩაიწეროს "a" სვეტში მითითებული საბალანსო ელემენტების შესაბამისი ღირებულებები (გამოანგარიშებული ფასს-ის მიხედვით) საზედამხედველო მიზნებისთვის გამოყენებულ კონსოლიდაციის დონეზე. გამომდინარე იქიდან, რომ საზედამხედველო მიზნებისთვის არ ხდება შვილობილი კომპანიების კონსოლიდირება, ამ სვეტში უნდა ჩაიწეროს ფასს-ის მიხედვით გამოთვლილი ღირებულებები ბანკის ინდივიდუალური (ცალკე-მდგომი) ანგარიშგების დონეზე.</t>
  </si>
  <si>
    <t>თითოეული ცხრილის "d" სვეტში, საჭიროების შემთხვევაში, უნდა ჩაიწეროს შენიშვნის უნიკალური მინიშნება (ან მინიშნებები). არსებობის შემთხვევაში, შენიშვნები უნდა დაერთოს ცხრილებს და მათ უნდა მიეთითოს ამ ცხრილების "d" სვეტში მითითებული უნიკალური მინიშნებები. შენიშვნები უნდა იყოს ინფორმატიული და გასაგები. ფინანსური მდგომარეობის ანგარიშგების თითოეულ ელემენტს შეიძლება შეესაბამებოდეს ერთზე მეტი შენიშვნა.</t>
  </si>
  <si>
    <t>თითოეული ცხრილის "e" სვეტში, საჭიროების შემთხვევაში, უნდა ჩაიწეროს შენიშვნის უნიკალური მინიშნება (ან მინიშნებები). არსებობის შემთხვევაში, შენიშვნები უნდა დაერთოს ცხრილებს და მათ უნდა მიეთითოს ამ ცხრილების "e" სვეტში მითითებული უნიკალური მინიშნებები. შენიშვნები უნდა იყოს ინფორმატიული და გასაგები. ფინანსური მდგომარეობის ანგარიშგების თითოეულ ელემენტს შეიძლება შეესაბამებოდეს ერთზე მეტი შენიშვნა.</t>
  </si>
  <si>
    <t>განმარტებები გვერდისთვის "21. LI0", ცხრილი 21</t>
  </si>
  <si>
    <t>პირველი სვეტის  (კომპანიის დასახელება) სტრიქონებში იწერება იმ კომპანიების დასახელებები, რომლებიც შედიან ბანკის კონსოლიდირებული ჯგუფის შემადგენლობაში ან ფინანსური ანგარიშგების, ან კაპიტალის ადეკვატურობის მიზნებისთვის.</t>
  </si>
  <si>
    <t>მეორე სვეტის (სააღრიცხვო კონსოლიდაციის მეთოდი) სტრიქონებში უნდა მიეთითოს კონსოლიდაციის მეთოდი, რომელსაც ბანკი იყენებს პირველი სვეტის შესაბამის სტრიქონებში მითითებული კომპანიებისთვის ფასს-ის მიხედვით</t>
  </si>
  <si>
    <t>საზედამხედველო კონსოლიდაციის მეთოდის სვეტების (სვეტები 3-6: "სრული კონსოლიდაცია" - "დაქვითული") სტრიქონებიდან უნდა მოინიშნოს (აღნიშნვით "X") პირველი სვეტის სტრიქონებში მითითებული საწარმოებისთვის  შესაბამისი კონსოლიდაციის მეთოდი საზედამხედველო მიზნებისთვის. მაგალითად, თუ ბანკის ინვესტიცია შვილობილ საწარმოში ექვემდებარება ზღვრულ მიდგომას საზედამხედველო კაპიტალის მიზნებისთვის, მაშინ შვილობილი საწარმოს შესაბამისი სტრიქონისა და მე-5 სვეტის ("არც კონსოლიდირებული და არც დაქვითული") თანაკვეთა უნდა აღინიშნოს ნიშნით "X".</t>
  </si>
  <si>
    <t>ბოლო სვეტში უნდა მიეთითოს პირველი სვეტის სტრიქონებში ჩამოთვლილი საწარმოების მოკლე აღწერა (მაგალითად: ინდუსტრია, გეოგრაფიული მდებარეობა, ჯამური აქტივები და კაპიტალი)</t>
  </si>
  <si>
    <t>განმარტებები გვერდისთვის "23. OR2", ცხრილი 23</t>
  </si>
  <si>
    <t>მთლიანი შემოსავლის დათვლისას თითოეული წლისთვის F-ანგარიშგების ფორმის „RI“ გვერდიდან ბანკმა უნდა აიღოს:</t>
  </si>
  <si>
    <t>წმინდა საპროცენტო შემოსავლის ველი (14);</t>
  </si>
  <si>
    <t>მთლიანი არასაპროცენტო შემოსავლების ველი (24);</t>
  </si>
  <si>
    <t>ქონების გაყიდვიდან მიღებული მოგების (ზარალის) ველი (21);</t>
  </si>
  <si>
    <t>*არასაპროცენტო შემოსავლებში არ უნდა იქნას გათვალისწინებული განსაკუთრებული ან არარეგულარული ოპერაციებიდან მიღებული შემოსავალი.</t>
  </si>
  <si>
    <t>(4-d) ველი გამოითვლება როგორც სამი წლის (T, T-1, T-2)  მთლიანი შემოსავლების საშუალო არითმეტიკული.</t>
  </si>
  <si>
    <t>(4-e) ველში საოპერაციო რისკის მიხედვით შეწონილი რისკის პოზიციები გამოითვლება საოპერაციო რისკისთვის მოთხოვნილი კაპიტალის შეფარდებით 8.5%-თან.</t>
  </si>
  <si>
    <t>განმარტებები გვერდისთვის "24. REM1", ცხრილი 24</t>
  </si>
  <si>
    <t xml:space="preserve">სხვა მატერიალური რისკის ამღები პირები - კომერციული ბანკის მიერ იდენტიფიცირებული თანამშრომლები, რომელთა საქმიანობაც მატერიალური რისკის წარმოქმნასთანაა დაკავშირებული (გარდა დირექტორატისა და სამეთვალყურეო საბჭოს წევრებისა). ამ დანართის მიზნებისთვის, კომერციულმა ბანკმა, წლიური პილარ 3-ის ანგარიშგების ანაზღაურების პოლიტიკის გამჟღავნების მუხლში (მე-7 მუხლი), თავად უნდა განსაზღვრონ თანამშრომელთა პოზიციები, რომლებიც მიიჩნევიან მატერიალური რისკის ამღებ პირებად. </t>
  </si>
  <si>
    <t>სხვა ფორმის ანაზღაურება - ბანკებმა წლიური პილარ 3-ის ანგარიშგების ანაზღაურების პოლიტიკის მუხლში (მე-7 მუხლი), უნდა აღწერონ ანაზღაურების შესაბამისი სახეები, არსებობის შემთხვევაში.</t>
  </si>
  <si>
    <t>განმარტებები გვერდისთვის "25. REM2", ცხრილი 25</t>
  </si>
  <si>
    <t>გარანტირებული ბონუსები - ფინანსური წლის განმავლობაში, ახალ, გათავისუფლებულ და არსებულ თანამშრომლებზე გაცემული გარანტირებული ბონუსები</t>
  </si>
  <si>
    <t>ახალ თანამშრომელთა ანაზღაურება - ფინანსური წლის განმავლობაში ახალ მიღებულ თანამშრომელთა (აყვანის/მოზიდვის) ანაზღაურება</t>
  </si>
  <si>
    <t>თანამშრომელთა გათავისუფლების ხარჯები - ფინანსური წლის განმავლობაში გათავისუფლებული თანამშრომლებისთვის გაცემული კომპენსაცია (გარდა ხელფასის ხარჯისა)</t>
  </si>
  <si>
    <t>განმარტებები გვერდისთვის "26. REM3", ცხრილი 26</t>
  </si>
  <si>
    <t>პირდაპირ კორექტირებას დაქვემდებარებული ანაზღაურება: გადავადებული და გაუნაწილებელი ანაზღაურების ნაწილი რომელიც  ექვემდებარება პირდაპირ კორექტირებას, როგორიცაა ჯარიმა, ჩამოწერა, დაბეგვრა, ან სხვა ტიპის ჩამოფასება</t>
  </si>
  <si>
    <t xml:space="preserve">ირიბ კორექტირებას დაქვემდებარებული ანაზღაურება: გადავადებული და გაუნაწილებელი ანაზღაურების ნაწილი რომელიც ექვემდებარება ირიბ კორექტირებას, ვინაიდან ის დაკავშირებულია სხვადასხვა მაჩვენებელის ქცევაზე, როგორიცაა აქციების ფასების ცვლილება და სხვა. </t>
  </si>
  <si>
    <t>განმარტებები გვერდისთვის "27. REM4", ცხრილი 27</t>
  </si>
  <si>
    <t xml:space="preserve">უმაღლესი მენეჯმენტი - ბანკის დირექტორატისა და სამეთვალყურეო საბჭოს წევრები. </t>
  </si>
  <si>
    <t>აღნიშნულ ცხრილში უმაღლესი მენეჯმენტის მიერ აქციების მფლობელობა მჟღავნდება სახელობითად.</t>
  </si>
  <si>
    <t>განსხვავება ფასს ანგარიშგებასა და ფასს-ის მიხედვით საზედამხედველო მიზნებისთვის გამოყენებულ საბალანსო ღირებულებებს შორის დაკავშირებულია გარანტიების უზრუნველსაყოფად დაჯავშნილ დეპოზიტებთან, რომელიც ფასს ანგარიშგებაში წარმოდგენილია სხვა ვალდებულებების მუხლში, ხოლო საზედამხედველო მიზნებისთვის - ვადიან დეპოზიტების მუხლში</t>
  </si>
  <si>
    <t>განსხვავება ფასს ანგარიშგებასა და ფასს-ის მიხედვით საზედამხედველო მიზნებისთვის გამოყენებულ საბალანსო ღირებულებებს შორის დაკავშირებულია სხვა კომერციული ბანკების ანგარიშებზე დაჯავშნილ თანხებთან, რომლებიც ფასს ანგარიშგებაში წარმოდგენილია სხვა აქტივებში, ხოლო საზედამხედველო მიზნებისთვის - კომერციულ ბანკებში განთავსებული თანხების მუხლში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</si>
</sst>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_ ;[Red]\-#,##0\ "/>
    <numFmt numFmtId="166" formatCode="[$-409]mmm\-yy;@"/>
  </numFmts>
  <fonts count="27"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0"/>
      <name val="Arial"/>
      <family val="2"/>
    </font>
    <font>
      <sz val="10"/>
      <name val="Aptos Narrow"/>
      <family val="2"/>
      <scheme val="minor"/>
    </font>
    <font>
      <b/>
      <sz val="11"/>
      <name val="Sylfaen"/>
      <family val="1"/>
    </font>
    <font>
      <sz val="11"/>
      <color theme="1"/>
      <name val="Sylfaen"/>
      <family val="1"/>
    </font>
    <font>
      <u/>
      <sz val="10"/>
      <color indexed="12"/>
      <name val="Arial"/>
      <family val="2"/>
    </font>
    <font>
      <u/>
      <sz val="10"/>
      <color indexed="12"/>
      <name val="Aptos Narrow"/>
      <family val="2"/>
      <scheme val="minor"/>
    </font>
    <font>
      <sz val="11"/>
      <name val="Sylfaen"/>
      <family val="1"/>
    </font>
    <font>
      <sz val="10"/>
      <name val="Sylfaen"/>
      <family val="1"/>
    </font>
    <font>
      <sz val="10"/>
      <color theme="1"/>
      <name val="Aptos Narrow"/>
      <family val="2"/>
      <scheme val="minor"/>
    </font>
    <font>
      <b/>
      <sz val="10"/>
      <color theme="1"/>
      <name val="Aptos Narrow"/>
      <family val="2"/>
      <scheme val="minor"/>
    </font>
    <font>
      <sz val="10"/>
      <name val="Times New Roman"/>
      <family val="1"/>
    </font>
    <font>
      <sz val="10"/>
      <color rgb="FFFF0000"/>
      <name val="Aptos Narrow"/>
      <family val="2"/>
      <scheme val="minor"/>
    </font>
    <font>
      <b/>
      <i/>
      <u/>
      <sz val="10"/>
      <color theme="1"/>
      <name val="Aptos Narrow"/>
      <family val="2"/>
      <scheme val="minor"/>
    </font>
    <font>
      <i/>
      <sz val="10"/>
      <color theme="1"/>
      <name val="Aptos Narrow"/>
      <family val="2"/>
      <scheme val="minor"/>
    </font>
    <font>
      <sz val="10"/>
      <color theme="1"/>
      <name val="Times New Roman"/>
      <family val="1"/>
    </font>
    <font>
      <sz val="10"/>
      <color theme="1"/>
      <name val="Segoe UI"/>
      <family val="2"/>
    </font>
    <font>
      <sz val="10"/>
      <color rgb="FFFF0000"/>
      <name val="Segoe UI"/>
      <family val="2"/>
    </font>
    <font>
      <b/>
      <sz val="10"/>
      <color theme="1"/>
      <name val="Times New Roman"/>
      <family val="1"/>
    </font>
    <font>
      <sz val="10"/>
      <name val="Segoe UI"/>
      <family val="2"/>
    </font>
    <font>
      <sz val="10"/>
      <name val="MS Sans Serif"/>
      <family val="2"/>
    </font>
    <font>
      <b/>
      <sz val="8"/>
      <name val="Sylfaen"/>
      <family val="1"/>
    </font>
    <font>
      <sz val="8"/>
      <name val="Sylfaen"/>
      <family val="1"/>
    </font>
    <font>
      <sz val="9"/>
      <color theme="1"/>
      <name val="Aptos Narrow"/>
      <family val="2"/>
      <scheme val="minor"/>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lightGray"/>
    </fill>
    <fill>
      <patternFill patternType="lightGray">
        <fgColor indexed="22"/>
      </patternFill>
    </fill>
    <fill>
      <patternFill patternType="solid">
        <fgColor theme="4"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theme="1" tint="0.34998626667073579"/>
      </left>
      <right/>
      <top style="double">
        <color theme="1" tint="0.34998626667073579"/>
      </top>
      <bottom style="medium">
        <color theme="1" tint="0.34998626667073579"/>
      </bottom>
      <diagonal/>
    </border>
    <border>
      <left/>
      <right/>
      <top style="double">
        <color theme="1" tint="0.34998626667073579"/>
      </top>
      <bottom style="medium">
        <color theme="1" tint="0.34998626667073579"/>
      </bottom>
      <diagonal/>
    </border>
    <border>
      <left/>
      <right style="thin">
        <color theme="1" tint="0.34998626667073579"/>
      </right>
      <top style="double">
        <color theme="1" tint="0.34998626667073579"/>
      </top>
      <bottom style="medium">
        <color theme="1" tint="0.34998626667073579"/>
      </bottom>
      <diagonal/>
    </border>
    <border>
      <left style="thin">
        <color theme="1" tint="0.34998626667073579"/>
      </left>
      <right/>
      <top/>
      <bottom/>
      <diagonal/>
    </border>
    <border>
      <left/>
      <right style="thin">
        <color theme="1" tint="0.34998626667073579"/>
      </right>
      <top/>
      <bottom/>
      <diagonal/>
    </border>
  </borders>
  <cellStyleXfs count="6">
    <xf numFmtId="0" fontId="0" fillId="0" borderId="0"/>
    <xf numFmtId="43" fontId="1" fillId="0" borderId="0" applyFont="0" applyFill="0" applyBorder="0" applyAlignment="0" applyProtection="0"/>
    <xf numFmtId="0" fontId="8" fillId="0" borderId="0" applyNumberFormat="0" applyFill="0" applyBorder="0" applyAlignment="0" applyProtection="0">
      <alignment vertical="top"/>
      <protection locked="0"/>
    </xf>
    <xf numFmtId="0" fontId="4" fillId="0" borderId="0"/>
    <xf numFmtId="0" fontId="4" fillId="0" borderId="0"/>
    <xf numFmtId="166" fontId="23" fillId="5" borderId="0"/>
  </cellStyleXfs>
  <cellXfs count="221">
    <xf numFmtId="0" fontId="0" fillId="0" borderId="0" xfId="0"/>
    <xf numFmtId="0" fontId="5" fillId="2" borderId="1" xfId="3" applyFont="1" applyFill="1" applyBorder="1"/>
    <xf numFmtId="0" fontId="6" fillId="0" borderId="1" xfId="3" applyFont="1" applyBorder="1" applyAlignment="1">
      <alignment horizontal="center" vertical="center"/>
    </xf>
    <xf numFmtId="0" fontId="7" fillId="0" borderId="0" xfId="0" applyFont="1"/>
    <xf numFmtId="0" fontId="1" fillId="0" borderId="1" xfId="0" applyFont="1" applyBorder="1"/>
    <xf numFmtId="0" fontId="8" fillId="0" borderId="1" xfId="2" applyFill="1" applyBorder="1" applyAlignment="1" applyProtection="1"/>
    <xf numFmtId="0" fontId="9" fillId="0" borderId="1" xfId="2" applyFont="1" applyFill="1" applyBorder="1" applyAlignment="1" applyProtection="1">
      <alignment horizontal="left" vertical="center" wrapText="1"/>
    </xf>
    <xf numFmtId="0" fontId="9" fillId="0" borderId="1" xfId="2" applyFont="1" applyFill="1" applyBorder="1" applyAlignment="1" applyProtection="1"/>
    <xf numFmtId="0" fontId="1" fillId="0" borderId="0" xfId="0" applyFont="1"/>
    <xf numFmtId="0" fontId="10" fillId="0" borderId="0" xfId="3" applyFont="1" applyAlignment="1">
      <alignment horizontal="left" wrapText="1" indent="1"/>
    </xf>
    <xf numFmtId="0" fontId="11" fillId="0" borderId="0" xfId="4" applyFont="1"/>
    <xf numFmtId="0" fontId="12" fillId="0" borderId="0" xfId="0" applyFont="1"/>
    <xf numFmtId="164" fontId="0" fillId="0" borderId="0" xfId="1" applyNumberFormat="1" applyFont="1"/>
    <xf numFmtId="164" fontId="11" fillId="0" borderId="0" xfId="1" applyNumberFormat="1" applyFont="1"/>
    <xf numFmtId="0" fontId="12" fillId="0" borderId="0" xfId="0" applyFont="1" applyAlignment="1">
      <alignment horizontal="center" vertical="center" wrapText="1"/>
    </xf>
    <xf numFmtId="0" fontId="12" fillId="0" borderId="0" xfId="0" applyFont="1" applyAlignment="1">
      <alignment vertical="center" wrapText="1"/>
    </xf>
    <xf numFmtId="0" fontId="5" fillId="0" borderId="2" xfId="3" applyFont="1" applyBorder="1"/>
    <xf numFmtId="0" fontId="13" fillId="0" borderId="0" xfId="0" applyFont="1"/>
    <xf numFmtId="0" fontId="12" fillId="0" borderId="3" xfId="0" applyFont="1" applyBorder="1"/>
    <xf numFmtId="0" fontId="12" fillId="0" borderId="4" xfId="0" applyFont="1" applyBorder="1" applyAlignment="1">
      <alignment horizontal="center"/>
    </xf>
    <xf numFmtId="0" fontId="12" fillId="0" borderId="4" xfId="0" applyFont="1" applyBorder="1" applyAlignment="1">
      <alignment horizontal="center" wrapText="1"/>
    </xf>
    <xf numFmtId="0" fontId="12" fillId="0" borderId="4" xfId="0" applyFont="1" applyBorder="1" applyAlignment="1">
      <alignment horizontal="center" vertical="center" wrapText="1"/>
    </xf>
    <xf numFmtId="0" fontId="12" fillId="0" borderId="5" xfId="0" applyFont="1" applyBorder="1" applyAlignment="1">
      <alignment horizontal="center"/>
    </xf>
    <xf numFmtId="0" fontId="12" fillId="0" borderId="6" xfId="0" applyFont="1" applyBorder="1" applyAlignment="1">
      <alignment horizontal="center" vertical="center" wrapText="1"/>
    </xf>
    <xf numFmtId="0" fontId="12" fillId="0" borderId="7" xfId="0" applyFont="1" applyBorder="1" applyAlignment="1">
      <alignment horizontal="center"/>
    </xf>
    <xf numFmtId="0" fontId="12" fillId="0" borderId="8" xfId="0" applyFont="1" applyBorder="1" applyAlignment="1">
      <alignment horizontal="center" vertical="center" wrapText="1"/>
    </xf>
    <xf numFmtId="0" fontId="12" fillId="0" borderId="9" xfId="0" applyFont="1" applyBorder="1" applyAlignment="1">
      <alignment horizontal="center"/>
    </xf>
    <xf numFmtId="0" fontId="12" fillId="0" borderId="2" xfId="0" applyFont="1" applyBorder="1" applyAlignment="1">
      <alignment horizontal="center" vertical="center" wrapText="1"/>
    </xf>
    <xf numFmtId="0" fontId="12" fillId="0" borderId="10" xfId="0" applyFont="1" applyBorder="1" applyProtection="1">
      <protection locked="0"/>
    </xf>
    <xf numFmtId="0" fontId="12" fillId="0" borderId="11" xfId="0" applyFont="1" applyBorder="1" applyAlignment="1" applyProtection="1">
      <alignment wrapText="1"/>
      <protection locked="0"/>
    </xf>
    <xf numFmtId="165" fontId="12" fillId="0" borderId="1" xfId="0" applyNumberFormat="1" applyFont="1" applyBorder="1" applyAlignment="1" applyProtection="1">
      <alignment horizontal="center" vertical="center"/>
      <protection locked="0"/>
    </xf>
    <xf numFmtId="165" fontId="12" fillId="0" borderId="1" xfId="0" applyNumberFormat="1" applyFont="1" applyBorder="1" applyProtection="1">
      <protection locked="0"/>
    </xf>
    <xf numFmtId="0" fontId="12" fillId="0" borderId="11" xfId="0" applyFont="1" applyBorder="1" applyAlignment="1" applyProtection="1">
      <alignment vertical="center" wrapText="1"/>
      <protection locked="0"/>
    </xf>
    <xf numFmtId="164" fontId="2" fillId="0" borderId="0" xfId="1" applyNumberFormat="1" applyFont="1"/>
    <xf numFmtId="0" fontId="14" fillId="0" borderId="0" xfId="0" applyFont="1" applyAlignment="1">
      <alignment horizontal="center"/>
    </xf>
    <xf numFmtId="2" fontId="14" fillId="0" borderId="0" xfId="0" applyNumberFormat="1" applyFont="1"/>
    <xf numFmtId="0" fontId="12" fillId="0" borderId="11" xfId="0" applyFont="1" applyBorder="1" applyProtection="1">
      <protection locked="0"/>
    </xf>
    <xf numFmtId="0" fontId="12" fillId="0" borderId="12" xfId="0" applyFont="1" applyBorder="1"/>
    <xf numFmtId="0" fontId="13" fillId="3" borderId="13" xfId="0" applyFont="1" applyFill="1" applyBorder="1"/>
    <xf numFmtId="165" fontId="13" fillId="3" borderId="14" xfId="0" applyNumberFormat="1" applyFont="1" applyFill="1" applyBorder="1" applyAlignment="1">
      <alignment horizontal="center" vertical="center"/>
    </xf>
    <xf numFmtId="0" fontId="12" fillId="0" borderId="15" xfId="0" applyFont="1" applyBorder="1"/>
    <xf numFmtId="43" fontId="0" fillId="0" borderId="0" xfId="0" applyNumberFormat="1"/>
    <xf numFmtId="0" fontId="12" fillId="0" borderId="10" xfId="0" applyFont="1" applyBorder="1" applyAlignment="1">
      <alignment horizontal="center"/>
    </xf>
    <xf numFmtId="0" fontId="12" fillId="0" borderId="1" xfId="0" applyFont="1" applyBorder="1" applyAlignment="1">
      <alignment horizontal="center" vertical="center" wrapText="1"/>
    </xf>
    <xf numFmtId="164" fontId="3" fillId="0" borderId="0" xfId="0" applyNumberFormat="1" applyFont="1"/>
    <xf numFmtId="0" fontId="12" fillId="0" borderId="10" xfId="0" applyFont="1" applyBorder="1"/>
    <xf numFmtId="0" fontId="12" fillId="0" borderId="2" xfId="0" applyFont="1" applyBorder="1" applyAlignment="1">
      <alignment horizontal="left" vertical="center"/>
    </xf>
    <xf numFmtId="165" fontId="12" fillId="0" borderId="1" xfId="0" applyNumberFormat="1" applyFont="1" applyBorder="1" applyAlignment="1" applyProtection="1">
      <alignment horizontal="center"/>
      <protection locked="0"/>
    </xf>
    <xf numFmtId="0" fontId="12" fillId="0" borderId="2" xfId="0" applyFont="1" applyBorder="1" applyAlignment="1">
      <alignment horizontal="left" vertical="center" wrapText="1"/>
    </xf>
    <xf numFmtId="165" fontId="12" fillId="0" borderId="1" xfId="0" applyNumberFormat="1" applyFont="1" applyBorder="1" applyAlignment="1" applyProtection="1">
      <alignment horizontal="center" vertical="center" wrapText="1"/>
      <protection locked="0"/>
    </xf>
    <xf numFmtId="165" fontId="13" fillId="0" borderId="2" xfId="0" applyNumberFormat="1" applyFont="1" applyBorder="1" applyAlignment="1" applyProtection="1">
      <alignment horizontal="center" vertical="center" wrapText="1"/>
      <protection locked="0"/>
    </xf>
    <xf numFmtId="0" fontId="12" fillId="0" borderId="1" xfId="0" applyFont="1" applyBorder="1" applyAlignment="1">
      <alignment wrapText="1"/>
    </xf>
    <xf numFmtId="164" fontId="12" fillId="0" borderId="1" xfId="1" applyNumberFormat="1" applyFont="1" applyBorder="1" applyAlignment="1" applyProtection="1">
      <alignment horizontal="center"/>
      <protection locked="0"/>
    </xf>
    <xf numFmtId="0" fontId="13" fillId="3" borderId="14" xfId="0" applyFont="1" applyFill="1" applyBorder="1"/>
    <xf numFmtId="165" fontId="12" fillId="0" borderId="2" xfId="0" applyNumberFormat="1" applyFont="1" applyBorder="1" applyAlignment="1" applyProtection="1">
      <alignment horizontal="center"/>
      <protection locked="0"/>
    </xf>
    <xf numFmtId="165" fontId="12" fillId="0" borderId="2" xfId="0" applyNumberFormat="1" applyFont="1" applyBorder="1" applyProtection="1">
      <protection locked="0"/>
    </xf>
    <xf numFmtId="0" fontId="12" fillId="0" borderId="1" xfId="0" applyFont="1" applyBorder="1"/>
    <xf numFmtId="164" fontId="12" fillId="0" borderId="0" xfId="1" applyNumberFormat="1" applyFont="1"/>
    <xf numFmtId="0" fontId="12" fillId="0" borderId="0" xfId="0" applyFont="1" applyAlignment="1">
      <alignment horizontal="right" vertical="top" wrapText="1"/>
    </xf>
    <xf numFmtId="0" fontId="12" fillId="0" borderId="0" xfId="0" applyFont="1" applyAlignment="1">
      <alignment vertical="top" wrapText="1"/>
    </xf>
    <xf numFmtId="0" fontId="12" fillId="0" borderId="0" xfId="0" applyFont="1" applyAlignment="1">
      <alignment horizontal="left" vertical="top" wrapText="1"/>
    </xf>
    <xf numFmtId="164" fontId="0" fillId="0" borderId="0" xfId="1" applyNumberFormat="1" applyFont="1" applyAlignment="1">
      <alignment wrapText="1"/>
    </xf>
    <xf numFmtId="0" fontId="0" fillId="0" borderId="0" xfId="0" applyAlignment="1">
      <alignment wrapText="1"/>
    </xf>
    <xf numFmtId="0" fontId="12" fillId="0" borderId="0" xfId="0" applyFont="1" applyAlignment="1">
      <alignment wrapText="1"/>
    </xf>
    <xf numFmtId="14" fontId="11" fillId="0" borderId="0" xfId="4" applyNumberFormat="1" applyFont="1" applyAlignment="1">
      <alignment horizontal="left"/>
    </xf>
    <xf numFmtId="0" fontId="13" fillId="0" borderId="0" xfId="0" applyFont="1" applyAlignment="1">
      <alignment horizontal="center"/>
    </xf>
    <xf numFmtId="0" fontId="11" fillId="0" borderId="16" xfId="4" applyFont="1" applyBorder="1" applyAlignment="1">
      <alignment horizontal="center"/>
    </xf>
    <xf numFmtId="0" fontId="12" fillId="0" borderId="17" xfId="0" applyFont="1" applyBorder="1" applyAlignment="1">
      <alignment horizontal="center" vertical="center"/>
    </xf>
    <xf numFmtId="0" fontId="12" fillId="0" borderId="17" xfId="0" applyFont="1" applyBorder="1" applyAlignment="1">
      <alignment horizontal="center" vertical="center" wrapText="1"/>
    </xf>
    <xf numFmtId="0" fontId="12" fillId="0" borderId="18" xfId="0" applyFont="1" applyBorder="1" applyAlignment="1">
      <alignment horizontal="center" vertical="center"/>
    </xf>
    <xf numFmtId="0" fontId="11" fillId="0" borderId="9" xfId="4" applyFont="1" applyBorder="1" applyAlignment="1">
      <alignment horizontal="center"/>
    </xf>
    <xf numFmtId="0" fontId="12" fillId="0" borderId="6" xfId="0" applyFont="1" applyBorder="1" applyAlignment="1">
      <alignment horizontal="center" vertical="center"/>
    </xf>
    <xf numFmtId="0" fontId="12" fillId="0" borderId="1" xfId="0" applyFont="1" applyBorder="1" applyAlignment="1">
      <alignment horizontal="center" vertical="center" wrapText="1"/>
    </xf>
    <xf numFmtId="0" fontId="12" fillId="0" borderId="19" xfId="0" applyFont="1" applyBorder="1" applyAlignment="1">
      <alignment horizontal="center" vertical="center"/>
    </xf>
    <xf numFmtId="0" fontId="11" fillId="0" borderId="10" xfId="4" applyFont="1" applyBorder="1"/>
    <xf numFmtId="0" fontId="12" fillId="0" borderId="1" xfId="0" applyFont="1" applyBorder="1" applyAlignment="1">
      <alignment horizontal="center"/>
    </xf>
    <xf numFmtId="0" fontId="12" fillId="0" borderId="19" xfId="0" applyFont="1" applyBorder="1"/>
    <xf numFmtId="0" fontId="11" fillId="0" borderId="12" xfId="4" applyFont="1" applyBorder="1"/>
    <xf numFmtId="0" fontId="12" fillId="0" borderId="14" xfId="0" applyFont="1" applyBorder="1"/>
    <xf numFmtId="0" fontId="12" fillId="0" borderId="14" xfId="0" applyFont="1" applyBorder="1" applyAlignment="1">
      <alignment horizontal="center"/>
    </xf>
    <xf numFmtId="0" fontId="12" fillId="0" borderId="20" xfId="0" applyFont="1" applyBorder="1"/>
    <xf numFmtId="0" fontId="15" fillId="0" borderId="0" xfId="0" applyFont="1"/>
    <xf numFmtId="14" fontId="12" fillId="0" borderId="0" xfId="0" applyNumberFormat="1" applyFont="1" applyAlignment="1">
      <alignment horizontal="left"/>
    </xf>
    <xf numFmtId="0" fontId="5" fillId="0" borderId="21" xfId="3" applyFont="1" applyBorder="1"/>
    <xf numFmtId="0" fontId="16" fillId="0" borderId="0" xfId="0" applyFont="1"/>
    <xf numFmtId="0" fontId="12" fillId="0" borderId="9" xfId="0" applyFont="1" applyBorder="1"/>
    <xf numFmtId="0" fontId="12" fillId="0" borderId="17" xfId="0" applyFont="1" applyBorder="1"/>
    <xf numFmtId="0" fontId="12" fillId="0" borderId="17" xfId="0" applyFont="1" applyBorder="1" applyAlignment="1">
      <alignment horizontal="center"/>
    </xf>
    <xf numFmtId="0" fontId="12" fillId="0" borderId="18" xfId="0" applyFont="1" applyBorder="1" applyAlignment="1">
      <alignment horizontal="center"/>
    </xf>
    <xf numFmtId="165" fontId="12" fillId="0" borderId="19" xfId="0" applyNumberFormat="1" applyFont="1" applyBorder="1" applyProtection="1">
      <protection locked="0"/>
    </xf>
    <xf numFmtId="164" fontId="12" fillId="0" borderId="0" xfId="0" applyNumberFormat="1" applyFont="1"/>
    <xf numFmtId="0" fontId="12" fillId="2" borderId="1" xfId="0" applyFont="1" applyFill="1" applyBorder="1"/>
    <xf numFmtId="165" fontId="12" fillId="0" borderId="14" xfId="0" applyNumberFormat="1" applyFont="1" applyBorder="1" applyProtection="1">
      <protection locked="0"/>
    </xf>
    <xf numFmtId="165" fontId="12" fillId="0" borderId="20" xfId="0" applyNumberFormat="1" applyFont="1" applyBorder="1" applyProtection="1">
      <protection locked="0"/>
    </xf>
    <xf numFmtId="0" fontId="12" fillId="0" borderId="3" xfId="0" applyFont="1" applyBorder="1" applyAlignment="1">
      <alignment horizontal="right"/>
    </xf>
    <xf numFmtId="0" fontId="12" fillId="0" borderId="18" xfId="0" applyFont="1" applyBorder="1"/>
    <xf numFmtId="0" fontId="12" fillId="0" borderId="10" xfId="0" applyFont="1" applyBorder="1" applyAlignment="1">
      <alignment horizontal="right" wrapText="1"/>
    </xf>
    <xf numFmtId="0" fontId="12" fillId="0" borderId="1" xfId="0" applyFont="1" applyBorder="1" applyAlignment="1">
      <alignment horizontal="center" wrapText="1"/>
    </xf>
    <xf numFmtId="0" fontId="12" fillId="2" borderId="19" xfId="0" applyFont="1" applyFill="1" applyBorder="1" applyAlignment="1">
      <alignment horizontal="center" vertical="center" wrapText="1"/>
    </xf>
    <xf numFmtId="164" fontId="12" fillId="0" borderId="0" xfId="1" applyNumberFormat="1" applyFont="1" applyAlignment="1">
      <alignment wrapText="1"/>
    </xf>
    <xf numFmtId="0" fontId="12" fillId="0" borderId="10" xfId="0" applyFont="1" applyBorder="1" applyAlignment="1">
      <alignment horizontal="right" vertical="center"/>
    </xf>
    <xf numFmtId="165" fontId="12" fillId="4" borderId="22" xfId="0" applyNumberFormat="1" applyFont="1" applyFill="1" applyBorder="1" applyAlignment="1">
      <alignment horizontal="center"/>
    </xf>
    <xf numFmtId="165" fontId="12" fillId="4" borderId="23" xfId="0" applyNumberFormat="1" applyFont="1" applyFill="1" applyBorder="1" applyAlignment="1">
      <alignment horizontal="center"/>
    </xf>
    <xf numFmtId="0" fontId="12" fillId="0" borderId="1" xfId="0" applyFont="1" applyBorder="1" applyAlignment="1">
      <alignment horizontal="left"/>
    </xf>
    <xf numFmtId="165" fontId="12" fillId="4" borderId="24" xfId="0" applyNumberFormat="1" applyFont="1" applyFill="1" applyBorder="1" applyAlignment="1">
      <alignment horizontal="center"/>
    </xf>
    <xf numFmtId="165" fontId="12" fillId="4" borderId="25" xfId="0" applyNumberFormat="1" applyFont="1" applyFill="1" applyBorder="1" applyAlignment="1">
      <alignment horizontal="center"/>
    </xf>
    <xf numFmtId="0" fontId="17" fillId="0" borderId="1" xfId="0" applyFont="1" applyBorder="1" applyAlignment="1">
      <alignment horizontal="left" indent="1"/>
    </xf>
    <xf numFmtId="165" fontId="12" fillId="4" borderId="26" xfId="0" applyNumberFormat="1" applyFont="1" applyFill="1" applyBorder="1" applyAlignment="1">
      <alignment horizontal="center"/>
    </xf>
    <xf numFmtId="165" fontId="12" fillId="4" borderId="27" xfId="0" applyNumberFormat="1" applyFont="1" applyFill="1" applyBorder="1" applyAlignment="1">
      <alignment horizontal="center"/>
    </xf>
    <xf numFmtId="0" fontId="12" fillId="0" borderId="12" xfId="0" applyFont="1" applyBorder="1" applyAlignment="1">
      <alignment horizontal="right" vertical="center"/>
    </xf>
    <xf numFmtId="0" fontId="13" fillId="0" borderId="14" xfId="0" applyFont="1" applyBorder="1" applyAlignment="1">
      <alignment horizontal="left"/>
    </xf>
    <xf numFmtId="165" fontId="12" fillId="3" borderId="14" xfId="0" applyNumberFormat="1" applyFont="1" applyFill="1" applyBorder="1"/>
    <xf numFmtId="165" fontId="12" fillId="3" borderId="20" xfId="0" applyNumberFormat="1" applyFont="1" applyFill="1" applyBorder="1"/>
    <xf numFmtId="0" fontId="12" fillId="0" borderId="0" xfId="0" applyFont="1" applyAlignment="1">
      <alignment horizontal="center" vertical="center"/>
    </xf>
    <xf numFmtId="165" fontId="12" fillId="0" borderId="0" xfId="0" applyNumberFormat="1" applyFont="1"/>
    <xf numFmtId="0" fontId="12" fillId="0" borderId="0" xfId="0" applyFont="1" applyAlignment="1">
      <alignment horizontal="left" vertical="top"/>
    </xf>
    <xf numFmtId="0" fontId="13" fillId="0" borderId="0" xfId="0" applyFont="1" applyAlignment="1">
      <alignment horizontal="left" vertical="center"/>
    </xf>
    <xf numFmtId="0" fontId="13" fillId="0" borderId="0" xfId="0" applyFont="1" applyAlignment="1">
      <alignment horizontal="center" vertical="center"/>
    </xf>
    <xf numFmtId="0" fontId="18" fillId="0" borderId="3" xfId="0" applyFont="1" applyBorder="1" applyAlignment="1">
      <alignment horizontal="right" vertical="center"/>
    </xf>
    <xf numFmtId="0" fontId="19" fillId="0" borderId="17" xfId="0" applyFont="1" applyBorder="1" applyAlignment="1">
      <alignment horizontal="left" vertical="center"/>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8" fillId="0" borderId="10" xfId="0" applyFont="1" applyBorder="1" applyAlignment="1">
      <alignment horizontal="right" vertical="center" wrapTex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165" fontId="18" fillId="0" borderId="1" xfId="0" applyNumberFormat="1" applyFont="1" applyBorder="1" applyAlignment="1" applyProtection="1">
      <alignment vertical="center" wrapText="1"/>
      <protection locked="0"/>
    </xf>
    <xf numFmtId="165" fontId="18" fillId="0" borderId="19" xfId="0" applyNumberFormat="1" applyFont="1" applyBorder="1" applyAlignment="1" applyProtection="1">
      <alignment vertical="center" wrapText="1"/>
      <protection locked="0"/>
    </xf>
    <xf numFmtId="165" fontId="18" fillId="3" borderId="1" xfId="0" applyNumberFormat="1" applyFont="1" applyFill="1" applyBorder="1" applyAlignment="1">
      <alignment vertical="center" wrapText="1"/>
    </xf>
    <xf numFmtId="165" fontId="18" fillId="3" borderId="19" xfId="0" applyNumberFormat="1" applyFont="1" applyFill="1" applyBorder="1" applyAlignment="1">
      <alignment vertical="center" wrapText="1"/>
    </xf>
    <xf numFmtId="43" fontId="12" fillId="0" borderId="0" xfId="0" applyNumberFormat="1" applyFont="1"/>
    <xf numFmtId="0" fontId="19" fillId="0" borderId="1" xfId="0" applyFont="1" applyBorder="1" applyAlignment="1">
      <alignment horizontal="left" vertical="center" wrapText="1" indent="1"/>
    </xf>
    <xf numFmtId="0" fontId="19" fillId="0" borderId="10" xfId="0" applyFont="1" applyBorder="1" applyAlignment="1">
      <alignment horizontal="right" vertical="center" wrapText="1"/>
    </xf>
    <xf numFmtId="0" fontId="19" fillId="0" borderId="1" xfId="0" applyFont="1" applyBorder="1" applyAlignment="1">
      <alignment horizontal="left" vertical="center" wrapText="1" indent="4"/>
    </xf>
    <xf numFmtId="165" fontId="18" fillId="0" borderId="1" xfId="0" applyNumberFormat="1" applyFont="1" applyBorder="1" applyAlignment="1" applyProtection="1">
      <alignment horizontal="center" vertical="center" wrapText="1"/>
      <protection locked="0"/>
    </xf>
    <xf numFmtId="165" fontId="18" fillId="0" borderId="19" xfId="0" applyNumberFormat="1" applyFont="1" applyBorder="1" applyAlignment="1" applyProtection="1">
      <alignment horizontal="right" vertical="center" wrapText="1"/>
      <protection locked="0"/>
    </xf>
    <xf numFmtId="164" fontId="19" fillId="0" borderId="0" xfId="1" applyNumberFormat="1" applyFont="1" applyAlignment="1">
      <alignment vertical="center" wrapText="1"/>
    </xf>
    <xf numFmtId="165" fontId="18" fillId="3" borderId="1" xfId="0" applyNumberFormat="1" applyFont="1" applyFill="1" applyBorder="1" applyAlignment="1">
      <alignment horizontal="right" vertical="center" wrapText="1"/>
    </xf>
    <xf numFmtId="165" fontId="18" fillId="3" borderId="19" xfId="0" applyNumberFormat="1" applyFont="1" applyFill="1" applyBorder="1" applyAlignment="1">
      <alignment horizontal="right" vertical="center" wrapText="1"/>
    </xf>
    <xf numFmtId="165" fontId="18" fillId="0" borderId="19" xfId="0" applyNumberFormat="1" applyFont="1" applyBorder="1" applyAlignment="1" applyProtection="1">
      <alignment horizontal="center" vertical="center" wrapText="1"/>
      <protection locked="0"/>
    </xf>
    <xf numFmtId="0" fontId="19" fillId="0" borderId="12" xfId="0" applyFont="1" applyBorder="1" applyAlignment="1">
      <alignment horizontal="right" vertical="center" wrapText="1"/>
    </xf>
    <xf numFmtId="0" fontId="19" fillId="0" borderId="14" xfId="0" applyFont="1" applyBorder="1" applyAlignment="1">
      <alignment horizontal="center" vertical="center" wrapText="1"/>
    </xf>
    <xf numFmtId="165" fontId="18" fillId="3" borderId="14" xfId="0" applyNumberFormat="1" applyFont="1" applyFill="1" applyBorder="1" applyAlignment="1">
      <alignment horizontal="right" vertical="center" wrapText="1"/>
    </xf>
    <xf numFmtId="165" fontId="18" fillId="3" borderId="20" xfId="0" applyNumberFormat="1" applyFont="1" applyFill="1" applyBorder="1" applyAlignment="1">
      <alignment horizontal="right" vertical="center" wrapText="1"/>
    </xf>
    <xf numFmtId="0" fontId="12" fillId="0" borderId="0" xfId="0" applyFont="1" applyAlignment="1">
      <alignment horizontal="right"/>
    </xf>
    <xf numFmtId="0" fontId="13" fillId="0" borderId="0" xfId="0" applyFont="1" applyAlignment="1">
      <alignment vertical="center"/>
    </xf>
    <xf numFmtId="0" fontId="19" fillId="0" borderId="17" xfId="0" applyFont="1" applyBorder="1" applyAlignment="1">
      <alignment vertical="center" wrapText="1"/>
    </xf>
    <xf numFmtId="0" fontId="19" fillId="0" borderId="18" xfId="0" applyFont="1" applyBorder="1" applyAlignment="1">
      <alignment vertical="center" wrapText="1"/>
    </xf>
    <xf numFmtId="0" fontId="12" fillId="0" borderId="10" xfId="0" applyFont="1" applyBorder="1" applyAlignment="1">
      <alignment horizontal="center" vertical="center" wrapText="1"/>
    </xf>
    <xf numFmtId="0" fontId="12" fillId="0" borderId="1" xfId="0" applyFont="1" applyBorder="1" applyAlignment="1">
      <alignment horizontal="left" vertical="center"/>
    </xf>
    <xf numFmtId="0" fontId="19" fillId="0" borderId="1" xfId="0" applyFont="1" applyBorder="1" applyAlignment="1">
      <alignment horizontal="left" vertical="center" wrapText="1"/>
    </xf>
    <xf numFmtId="165" fontId="12" fillId="3" borderId="1" xfId="0" applyNumberFormat="1" applyFont="1" applyFill="1" applyBorder="1"/>
    <xf numFmtId="0" fontId="19" fillId="0" borderId="1" xfId="0" applyFont="1" applyBorder="1" applyAlignment="1">
      <alignment horizontal="left" vertical="center" wrapText="1" indent="3"/>
    </xf>
    <xf numFmtId="0" fontId="12" fillId="0" borderId="5" xfId="0" applyFont="1" applyBorder="1" applyAlignment="1">
      <alignment horizontal="center" vertical="center" wrapText="1"/>
    </xf>
    <xf numFmtId="0" fontId="19" fillId="0" borderId="6" xfId="0" applyFont="1" applyBorder="1" applyAlignment="1">
      <alignment horizontal="left" vertical="center" wrapText="1" indent="3"/>
    </xf>
    <xf numFmtId="165" fontId="12" fillId="0" borderId="6" xfId="0" applyNumberFormat="1" applyFont="1" applyBorder="1" applyProtection="1">
      <protection locked="0"/>
    </xf>
    <xf numFmtId="165" fontId="12" fillId="0" borderId="28" xfId="0" applyNumberFormat="1" applyFont="1" applyBorder="1" applyProtection="1">
      <protection locked="0"/>
    </xf>
    <xf numFmtId="0" fontId="12" fillId="0" borderId="12" xfId="0" applyFont="1" applyBorder="1" applyAlignment="1">
      <alignment horizontal="center" vertical="center" wrapText="1"/>
    </xf>
    <xf numFmtId="0" fontId="19" fillId="0" borderId="14" xfId="0" applyFont="1" applyBorder="1" applyAlignment="1">
      <alignment horizontal="left" vertical="center" wrapText="1" indent="3"/>
    </xf>
    <xf numFmtId="0" fontId="12" fillId="0" borderId="0" xfId="0" applyFont="1" applyAlignment="1">
      <alignment horizontal="left"/>
    </xf>
    <xf numFmtId="0" fontId="12" fillId="0" borderId="0" xfId="0" applyFont="1" applyAlignment="1">
      <alignment horizontal="center"/>
    </xf>
    <xf numFmtId="0" fontId="21" fillId="0" borderId="29" xfId="0" applyFont="1" applyBorder="1" applyAlignment="1">
      <alignment horizontal="center" vertical="center"/>
    </xf>
    <xf numFmtId="0" fontId="18" fillId="0" borderId="15"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8" fillId="0" borderId="10" xfId="0" applyFont="1" applyBorder="1" applyAlignment="1">
      <alignment vertical="center" wrapText="1"/>
    </xf>
    <xf numFmtId="0" fontId="19" fillId="0" borderId="1" xfId="0" applyFont="1" applyBorder="1" applyAlignment="1">
      <alignment horizontal="center" vertical="top" wrapText="1"/>
    </xf>
    <xf numFmtId="0" fontId="19" fillId="0" borderId="1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 xfId="0" applyFont="1" applyBorder="1" applyAlignment="1">
      <alignment horizontal="left" vertical="top" wrapText="1"/>
    </xf>
    <xf numFmtId="165" fontId="18" fillId="3" borderId="11" xfId="0" applyNumberFormat="1" applyFont="1" applyFill="1" applyBorder="1" applyAlignment="1">
      <alignment horizontal="right" vertical="center" wrapText="1"/>
    </xf>
    <xf numFmtId="0" fontId="19" fillId="0" borderId="1" xfId="0" applyFont="1" applyBorder="1" applyAlignment="1">
      <alignment horizontal="left" vertical="center" wrapText="1" indent="2"/>
    </xf>
    <xf numFmtId="165" fontId="19" fillId="0" borderId="11" xfId="0" applyNumberFormat="1" applyFont="1" applyBorder="1" applyAlignment="1" applyProtection="1">
      <alignment horizontal="center" vertical="center" wrapText="1"/>
      <protection locked="0"/>
    </xf>
    <xf numFmtId="165" fontId="19" fillId="0" borderId="1" xfId="0" applyNumberFormat="1" applyFont="1" applyBorder="1" applyAlignment="1" applyProtection="1">
      <alignment horizontal="center" vertical="center" wrapText="1"/>
      <protection locked="0"/>
    </xf>
    <xf numFmtId="165" fontId="19" fillId="0" borderId="19" xfId="0" applyNumberFormat="1" applyFont="1" applyBorder="1" applyAlignment="1" applyProtection="1">
      <alignment horizontal="center" vertical="center" wrapText="1"/>
      <protection locked="0"/>
    </xf>
    <xf numFmtId="0" fontId="22" fillId="0" borderId="1" xfId="0" applyFont="1" applyBorder="1" applyAlignment="1">
      <alignment horizontal="left" vertical="center" wrapText="1" indent="2"/>
    </xf>
    <xf numFmtId="0" fontId="19" fillId="0" borderId="14" xfId="0" applyFont="1" applyBorder="1" applyAlignment="1">
      <alignment vertical="center" wrapText="1"/>
    </xf>
    <xf numFmtId="165" fontId="18" fillId="3" borderId="14" xfId="0" applyNumberFormat="1" applyFont="1" applyFill="1" applyBorder="1" applyAlignment="1">
      <alignment vertical="center" wrapText="1"/>
    </xf>
    <xf numFmtId="165" fontId="18" fillId="3" borderId="20" xfId="0" applyNumberFormat="1" applyFont="1" applyFill="1" applyBorder="1" applyAlignment="1">
      <alignment vertical="center" wrapText="1"/>
    </xf>
    <xf numFmtId="0" fontId="21" fillId="0" borderId="29" xfId="0" applyFont="1" applyBorder="1" applyAlignment="1">
      <alignment horizontal="center" vertical="center" wrapText="1"/>
    </xf>
    <xf numFmtId="0" fontId="12" fillId="0" borderId="4" xfId="0" applyFont="1" applyBorder="1"/>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 xfId="0" applyFont="1" applyBorder="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31" xfId="0" applyFont="1" applyBorder="1"/>
    <xf numFmtId="0" fontId="12" fillId="0" borderId="32" xfId="0" applyFont="1" applyBorder="1" applyAlignment="1">
      <alignment vertical="center"/>
    </xf>
    <xf numFmtId="166" fontId="23" fillId="5" borderId="0" xfId="5"/>
    <xf numFmtId="166" fontId="23" fillId="5" borderId="25" xfId="5" applyBorder="1"/>
    <xf numFmtId="0" fontId="12" fillId="0" borderId="1" xfId="0" applyFont="1" applyBorder="1" applyAlignment="1">
      <alignment horizontal="right"/>
    </xf>
    <xf numFmtId="165" fontId="12" fillId="3" borderId="1" xfId="0" applyNumberFormat="1" applyFont="1" applyFill="1" applyBorder="1" applyAlignment="1">
      <alignment horizontal="center" vertical="center"/>
    </xf>
    <xf numFmtId="165" fontId="12" fillId="3" borderId="1" xfId="0" applyNumberFormat="1" applyFont="1" applyFill="1" applyBorder="1" applyAlignment="1">
      <alignment horizontal="center" vertical="center" wrapText="1"/>
    </xf>
    <xf numFmtId="165" fontId="12" fillId="3" borderId="19" xfId="0" applyNumberFormat="1" applyFont="1" applyFill="1" applyBorder="1" applyAlignment="1">
      <alignment horizontal="center" vertical="center"/>
    </xf>
    <xf numFmtId="165" fontId="12" fillId="2" borderId="1" xfId="0" applyNumberFormat="1" applyFont="1" applyFill="1" applyBorder="1" applyAlignment="1" applyProtection="1">
      <alignment horizontal="center" vertical="center"/>
      <protection locked="0"/>
    </xf>
    <xf numFmtId="0" fontId="12" fillId="0" borderId="14" xfId="0" applyFont="1" applyBorder="1" applyAlignment="1">
      <alignment horizontal="right" wrapText="1"/>
    </xf>
    <xf numFmtId="165" fontId="12" fillId="3" borderId="14" xfId="0" applyNumberFormat="1" applyFont="1" applyFill="1" applyBorder="1" applyAlignment="1">
      <alignment horizontal="center" vertical="center"/>
    </xf>
    <xf numFmtId="165" fontId="12" fillId="3" borderId="20" xfId="0" applyNumberFormat="1" applyFont="1" applyFill="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5" fillId="0" borderId="0" xfId="0" applyFont="1"/>
    <xf numFmtId="49" fontId="25" fillId="0" borderId="1" xfId="0" applyNumberFormat="1" applyFont="1" applyBorder="1" applyAlignment="1">
      <alignment horizontal="right" vertical="center"/>
    </xf>
    <xf numFmtId="0" fontId="25" fillId="0" borderId="1" xfId="0" applyFont="1" applyBorder="1" applyAlignment="1">
      <alignment horizontal="left" vertical="center" wrapText="1"/>
    </xf>
    <xf numFmtId="0" fontId="24" fillId="6" borderId="36" xfId="0" applyFont="1" applyFill="1" applyBorder="1" applyAlignment="1">
      <alignment horizontal="center" vertical="center" wrapText="1"/>
    </xf>
    <xf numFmtId="0" fontId="24" fillId="6" borderId="0" xfId="0" applyFont="1" applyFill="1" applyAlignment="1">
      <alignment horizontal="center" vertical="center" wrapText="1"/>
    </xf>
    <xf numFmtId="0" fontId="24" fillId="6" borderId="37" xfId="0" applyFont="1" applyFill="1" applyBorder="1" applyAlignment="1">
      <alignment horizontal="center" vertical="center" wrapText="1"/>
    </xf>
    <xf numFmtId="0" fontId="25" fillId="0" borderId="32" xfId="0" applyFont="1" applyBorder="1" applyAlignment="1">
      <alignment horizontal="left" vertical="center" wrapText="1"/>
    </xf>
    <xf numFmtId="0" fontId="25" fillId="0" borderId="11" xfId="0" applyFont="1" applyBorder="1" applyAlignment="1">
      <alignment horizontal="left" vertical="center" wrapText="1"/>
    </xf>
    <xf numFmtId="0" fontId="24" fillId="6" borderId="1" xfId="0" applyFont="1" applyFill="1" applyBorder="1" applyAlignment="1">
      <alignment horizontal="center" vertical="center" wrapText="1"/>
    </xf>
    <xf numFmtId="0" fontId="25" fillId="0" borderId="32" xfId="0" applyFont="1" applyBorder="1" applyAlignment="1">
      <alignment horizontal="left" vertical="center" wrapText="1" indent="1"/>
    </xf>
    <xf numFmtId="0" fontId="25" fillId="0" borderId="11" xfId="0" applyFont="1" applyBorder="1" applyAlignment="1">
      <alignment horizontal="left" vertical="center" wrapText="1" indent="1"/>
    </xf>
    <xf numFmtId="0" fontId="26" fillId="0" borderId="32" xfId="0" applyFont="1" applyBorder="1" applyAlignment="1">
      <alignment horizontal="left"/>
    </xf>
    <xf numFmtId="0" fontId="26" fillId="0" borderId="11" xfId="0" applyFont="1" applyBorder="1" applyAlignment="1">
      <alignment horizontal="left"/>
    </xf>
    <xf numFmtId="49" fontId="25" fillId="0" borderId="0" xfId="0" applyNumberFormat="1" applyFont="1" applyAlignment="1">
      <alignment horizontal="right" vertical="center"/>
    </xf>
    <xf numFmtId="0" fontId="25" fillId="0" borderId="0" xfId="0" applyFont="1" applyAlignment="1">
      <alignment vertical="center" wrapText="1"/>
    </xf>
    <xf numFmtId="0" fontId="25" fillId="0" borderId="0" xfId="0" applyFont="1" applyAlignment="1">
      <alignment horizontal="left" vertical="center" wrapText="1"/>
    </xf>
    <xf numFmtId="14" fontId="13" fillId="0" borderId="0" xfId="0" applyNumberFormat="1" applyFont="1" applyAlignment="1">
      <alignment horizontal="left" vertical="center"/>
    </xf>
    <xf numFmtId="165" fontId="12" fillId="0" borderId="1" xfId="0" applyNumberFormat="1" applyFont="1" applyFill="1" applyBorder="1" applyProtection="1">
      <protection locked="0"/>
    </xf>
    <xf numFmtId="165" fontId="12" fillId="0" borderId="14" xfId="0" applyNumberFormat="1" applyFont="1" applyFill="1" applyBorder="1" applyProtection="1">
      <protection locked="0"/>
    </xf>
  </cellXfs>
  <cellStyles count="6">
    <cellStyle name="1Normal 2" xfId="5" xr:uid="{31A7ED78-9EEE-46AC-9966-84BE9A38C40C}"/>
    <cellStyle name="Comma" xfId="1" builtinId="3"/>
    <cellStyle name="Hyperlink" xfId="2" builtinId="8"/>
    <cellStyle name="Normal" xfId="0" builtinId="0"/>
    <cellStyle name="Normal 122" xfId="3" xr:uid="{F9307F02-2EFE-49CA-93E5-B4482ADC651D}"/>
    <cellStyle name="Normal 2" xfId="4" xr:uid="{F22E5CDF-1F24-421A-9604-F9D04BE028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CD56F-9517-4EB7-87BE-D9DEBA7615EF}">
  <dimension ref="A1:C11"/>
  <sheetViews>
    <sheetView workbookViewId="0">
      <selection activeCell="B2" sqref="B2:C2"/>
    </sheetView>
  </sheetViews>
  <sheetFormatPr defaultRowHeight="15" x14ac:dyDescent="0.25"/>
  <cols>
    <col min="1" max="1" width="9.7109375" style="8" bestFit="1" customWidth="1"/>
    <col min="2" max="2" width="128.7109375" bestFit="1" customWidth="1"/>
    <col min="3" max="3" width="39.42578125" customWidth="1"/>
  </cols>
  <sheetData>
    <row r="1" spans="1:3" x14ac:dyDescent="0.25">
      <c r="A1" s="1" t="s">
        <v>0</v>
      </c>
      <c r="B1" s="2" t="s">
        <v>1</v>
      </c>
      <c r="C1" s="3"/>
    </row>
    <row r="2" spans="1:3" x14ac:dyDescent="0.25">
      <c r="A2" s="4">
        <v>20</v>
      </c>
      <c r="B2" s="5" t="s">
        <v>2</v>
      </c>
    </row>
    <row r="3" spans="1:3" x14ac:dyDescent="0.25">
      <c r="A3" s="4">
        <v>21</v>
      </c>
      <c r="B3" s="5" t="s">
        <v>3</v>
      </c>
    </row>
    <row r="4" spans="1:3" x14ac:dyDescent="0.25">
      <c r="A4" s="4">
        <v>22</v>
      </c>
      <c r="B4" s="6" t="s">
        <v>4</v>
      </c>
    </row>
    <row r="5" spans="1:3" x14ac:dyDescent="0.25">
      <c r="A5" s="4">
        <v>23</v>
      </c>
      <c r="B5" s="6" t="s">
        <v>5</v>
      </c>
    </row>
    <row r="6" spans="1:3" x14ac:dyDescent="0.25">
      <c r="A6" s="4">
        <v>24</v>
      </c>
      <c r="B6" s="5" t="s">
        <v>6</v>
      </c>
    </row>
    <row r="7" spans="1:3" x14ac:dyDescent="0.25">
      <c r="A7" s="4">
        <v>25</v>
      </c>
      <c r="B7" s="7" t="s">
        <v>7</v>
      </c>
    </row>
    <row r="8" spans="1:3" x14ac:dyDescent="0.25">
      <c r="A8" s="4">
        <v>26</v>
      </c>
      <c r="B8" s="7" t="s">
        <v>8</v>
      </c>
    </row>
    <row r="9" spans="1:3" x14ac:dyDescent="0.25">
      <c r="A9" s="4">
        <v>27</v>
      </c>
      <c r="B9" s="7" t="s">
        <v>9</v>
      </c>
    </row>
    <row r="10" spans="1:3" x14ac:dyDescent="0.25">
      <c r="C10" s="3"/>
    </row>
    <row r="11" spans="1:3" ht="45" x14ac:dyDescent="0.25">
      <c r="B11" s="9" t="s">
        <v>10</v>
      </c>
      <c r="C11" s="3"/>
    </row>
  </sheetData>
  <hyperlinks>
    <hyperlink ref="B6" location="'24. Rem1'!A1" display="ფინანსური წლის განმავლობაში გაცემული ანაზღაურება" xr:uid="{30133FBE-8083-41D1-856A-E08FBB01A6D5}"/>
    <hyperlink ref="B7" location="'25. Rem 2'!A1" display="ცხრილი 25: განსაკუთრებული გადახდები" xr:uid="{415296FC-A5B2-4359-B1E2-017CC1B3F507}"/>
    <hyperlink ref="B8" location="'26. Rem 3'!A1" display="ცხრილი 26: ინფორმაცია გადავადებული ანაზღაურების  შესახებ" xr:uid="{0228EA32-0FBE-4301-8265-D42D02574875}"/>
    <hyperlink ref="B9" location="'27. REM 4'!A1" display="ცხრილი 27: უმაღლესი მენეჯმენტის მფლობელობაში არსებული აქციები" xr:uid="{599F435B-D7AA-4D87-B74E-52CA49793D61}"/>
    <hyperlink ref="B2" location="'20. LI3'!A1" display="ფასს-ის მიხედვით მომზადებულ ფინანსურ ანგარიშგებასა და საზედამხედველო მიზნებისთვის მომზადებულ ანგარიშგებას შორის კავშირი" xr:uid="{24C90B8F-E944-4FD8-9715-738AD5329015}"/>
    <hyperlink ref="B3" location="'21. LI4'!A1" display="კონსოლიდაცია საწარმოების მიხედვით" xr:uid="{4E1B8DB7-127D-42AD-BDF5-A4850597B370}"/>
    <hyperlink ref="B5" location="'23. OR2'!A1" display="ცხრილი 23: ინფორმაცია საოპერაციო რისკების ძირითადი (საბაზისო) ინდიკატორის მეთოდის მიზნებისათვის გამოყენებულ შემოსავლებზე" xr:uid="{036224B8-2681-4953-A6C2-3895693A5C52}"/>
    <hyperlink ref="B4" location="'22. OR1'!A1" display="ცხრილი 22: ინფორმაცია ისტორიული დანარგების მოცულობის შესახებ" xr:uid="{8B9C6CE3-81DE-4A69-9C00-9178FAAB79E9}"/>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6CB53-CED2-4556-A1BC-FF8DC05BC62A}">
  <dimension ref="A1:C33"/>
  <sheetViews>
    <sheetView topLeftCell="B1" zoomScale="110" zoomScaleNormal="110" workbookViewId="0">
      <selection activeCell="B36" sqref="B36"/>
    </sheetView>
  </sheetViews>
  <sheetFormatPr defaultColWidth="43.5703125" defaultRowHeight="11.25" x14ac:dyDescent="0.2"/>
  <cols>
    <col min="1" max="1" width="5.28515625" style="215" customWidth="1"/>
    <col min="2" max="2" width="73.7109375" style="216" customWidth="1"/>
    <col min="3" max="3" width="131.42578125" style="217" customWidth="1"/>
    <col min="4" max="5" width="10.28515625" style="202" customWidth="1"/>
    <col min="6" max="16384" width="43.5703125" style="202"/>
  </cols>
  <sheetData>
    <row r="1" spans="1:3" ht="12.75" thickTop="1" thickBot="1" x14ac:dyDescent="0.25">
      <c r="A1" s="199" t="s">
        <v>148</v>
      </c>
      <c r="B1" s="200"/>
      <c r="C1" s="201"/>
    </row>
    <row r="2" spans="1:3" ht="26.25" customHeight="1" x14ac:dyDescent="0.2">
      <c r="A2" s="203"/>
      <c r="B2" s="204" t="s">
        <v>149</v>
      </c>
      <c r="C2" s="204"/>
    </row>
    <row r="3" spans="1:3" x14ac:dyDescent="0.2">
      <c r="A3" s="205" t="s">
        <v>150</v>
      </c>
      <c r="B3" s="206"/>
      <c r="C3" s="207"/>
    </row>
    <row r="4" spans="1:3" x14ac:dyDescent="0.2">
      <c r="A4" s="203"/>
      <c r="B4" s="208" t="s">
        <v>151</v>
      </c>
      <c r="C4" s="209" t="s">
        <v>151</v>
      </c>
    </row>
    <row r="5" spans="1:3" x14ac:dyDescent="0.2">
      <c r="A5" s="203"/>
      <c r="B5" s="208" t="s">
        <v>152</v>
      </c>
      <c r="C5" s="209" t="s">
        <v>152</v>
      </c>
    </row>
    <row r="6" spans="1:3" x14ac:dyDescent="0.2">
      <c r="A6" s="203"/>
      <c r="B6" s="208" t="s">
        <v>153</v>
      </c>
      <c r="C6" s="209" t="s">
        <v>153</v>
      </c>
    </row>
    <row r="7" spans="1:3" x14ac:dyDescent="0.2">
      <c r="A7" s="203"/>
      <c r="B7" s="208" t="s">
        <v>154</v>
      </c>
      <c r="C7" s="209" t="s">
        <v>155</v>
      </c>
    </row>
    <row r="8" spans="1:3" x14ac:dyDescent="0.2">
      <c r="A8" s="205" t="s">
        <v>156</v>
      </c>
      <c r="B8" s="206"/>
      <c r="C8" s="207"/>
    </row>
    <row r="9" spans="1:3" x14ac:dyDescent="0.2">
      <c r="A9" s="203"/>
      <c r="B9" s="208" t="s">
        <v>157</v>
      </c>
      <c r="C9" s="209" t="s">
        <v>157</v>
      </c>
    </row>
    <row r="10" spans="1:3" x14ac:dyDescent="0.2">
      <c r="A10" s="203"/>
      <c r="B10" s="208" t="s">
        <v>158</v>
      </c>
      <c r="C10" s="209" t="s">
        <v>158</v>
      </c>
    </row>
    <row r="11" spans="1:3" x14ac:dyDescent="0.2">
      <c r="A11" s="203"/>
      <c r="B11" s="208" t="s">
        <v>159</v>
      </c>
      <c r="C11" s="209" t="s">
        <v>159</v>
      </c>
    </row>
    <row r="12" spans="1:3" x14ac:dyDescent="0.2">
      <c r="A12" s="203"/>
      <c r="B12" s="208" t="s">
        <v>160</v>
      </c>
      <c r="C12" s="209" t="s">
        <v>160</v>
      </c>
    </row>
    <row r="13" spans="1:3" ht="11.25" customHeight="1" x14ac:dyDescent="0.2">
      <c r="A13" s="210" t="s">
        <v>161</v>
      </c>
      <c r="B13" s="210"/>
      <c r="C13" s="210"/>
    </row>
    <row r="14" spans="1:3" x14ac:dyDescent="0.2">
      <c r="A14" s="203"/>
      <c r="B14" s="208" t="s">
        <v>162</v>
      </c>
      <c r="C14" s="209"/>
    </row>
    <row r="15" spans="1:3" x14ac:dyDescent="0.2">
      <c r="A15" s="203"/>
      <c r="B15" s="211" t="s">
        <v>163</v>
      </c>
      <c r="C15" s="212"/>
    </row>
    <row r="16" spans="1:3" x14ac:dyDescent="0.2">
      <c r="A16" s="203"/>
      <c r="B16" s="211" t="s">
        <v>164</v>
      </c>
      <c r="C16" s="212"/>
    </row>
    <row r="17" spans="1:3" x14ac:dyDescent="0.2">
      <c r="A17" s="203"/>
      <c r="B17" s="211" t="s">
        <v>165</v>
      </c>
      <c r="C17" s="212"/>
    </row>
    <row r="18" spans="1:3" x14ac:dyDescent="0.2">
      <c r="A18" s="203"/>
      <c r="B18" s="208" t="s">
        <v>166</v>
      </c>
      <c r="C18" s="209"/>
    </row>
    <row r="19" spans="1:3" x14ac:dyDescent="0.2">
      <c r="A19" s="203"/>
      <c r="B19" s="208" t="s">
        <v>167</v>
      </c>
      <c r="C19" s="209"/>
    </row>
    <row r="20" spans="1:3" x14ac:dyDescent="0.2">
      <c r="A20" s="203"/>
      <c r="B20" s="208" t="s">
        <v>168</v>
      </c>
      <c r="C20" s="209"/>
    </row>
    <row r="21" spans="1:3" ht="11.25" customHeight="1" x14ac:dyDescent="0.2">
      <c r="A21" s="210" t="s">
        <v>169</v>
      </c>
      <c r="B21" s="210"/>
      <c r="C21" s="210"/>
    </row>
    <row r="22" spans="1:3" ht="33.75" customHeight="1" x14ac:dyDescent="0.2">
      <c r="A22" s="203"/>
      <c r="B22" s="208" t="s">
        <v>170</v>
      </c>
      <c r="C22" s="209"/>
    </row>
    <row r="23" spans="1:3" ht="14.25" customHeight="1" x14ac:dyDescent="0.2">
      <c r="A23" s="203"/>
      <c r="B23" s="208" t="s">
        <v>171</v>
      </c>
      <c r="C23" s="209"/>
    </row>
    <row r="24" spans="1:3" x14ac:dyDescent="0.2">
      <c r="A24" s="210" t="s">
        <v>172</v>
      </c>
      <c r="B24" s="210"/>
      <c r="C24" s="210"/>
    </row>
    <row r="25" spans="1:3" x14ac:dyDescent="0.2">
      <c r="A25" s="203"/>
      <c r="B25" s="208" t="s">
        <v>173</v>
      </c>
      <c r="C25" s="209"/>
    </row>
    <row r="26" spans="1:3" x14ac:dyDescent="0.2">
      <c r="A26" s="203"/>
      <c r="B26" s="208" t="s">
        <v>174</v>
      </c>
      <c r="C26" s="209"/>
    </row>
    <row r="27" spans="1:3" x14ac:dyDescent="0.2">
      <c r="A27" s="203"/>
      <c r="B27" s="208" t="s">
        <v>175</v>
      </c>
      <c r="C27" s="209"/>
    </row>
    <row r="28" spans="1:3" ht="11.25" customHeight="1" x14ac:dyDescent="0.2">
      <c r="A28" s="210" t="s">
        <v>176</v>
      </c>
      <c r="B28" s="210"/>
      <c r="C28" s="210"/>
    </row>
    <row r="29" spans="1:3" x14ac:dyDescent="0.2">
      <c r="A29" s="203"/>
      <c r="B29" s="208" t="s">
        <v>177</v>
      </c>
      <c r="C29" s="209"/>
    </row>
    <row r="30" spans="1:3" ht="21.75" customHeight="1" x14ac:dyDescent="0.2">
      <c r="A30" s="203"/>
      <c r="B30" s="208" t="s">
        <v>178</v>
      </c>
      <c r="C30" s="209"/>
    </row>
    <row r="31" spans="1:3" x14ac:dyDescent="0.2">
      <c r="A31" s="210" t="s">
        <v>179</v>
      </c>
      <c r="B31" s="210"/>
      <c r="C31" s="210"/>
    </row>
    <row r="32" spans="1:3" x14ac:dyDescent="0.2">
      <c r="A32" s="203"/>
      <c r="B32" s="208" t="s">
        <v>180</v>
      </c>
      <c r="C32" s="209"/>
    </row>
    <row r="33" spans="1:3" ht="12" x14ac:dyDescent="0.2">
      <c r="A33" s="203"/>
      <c r="B33" s="213" t="s">
        <v>181</v>
      </c>
      <c r="C33" s="214"/>
    </row>
  </sheetData>
  <mergeCells count="33">
    <mergeCell ref="A31:C31"/>
    <mergeCell ref="B32:C32"/>
    <mergeCell ref="B33:C33"/>
    <mergeCell ref="B25:C25"/>
    <mergeCell ref="B26:C26"/>
    <mergeCell ref="B27:C27"/>
    <mergeCell ref="A28:C28"/>
    <mergeCell ref="B29:C29"/>
    <mergeCell ref="B30:C30"/>
    <mergeCell ref="B19:C19"/>
    <mergeCell ref="B20:C20"/>
    <mergeCell ref="A21:C21"/>
    <mergeCell ref="B22:C22"/>
    <mergeCell ref="B23:C23"/>
    <mergeCell ref="A24:C24"/>
    <mergeCell ref="A13:C13"/>
    <mergeCell ref="B14:C14"/>
    <mergeCell ref="B15:C15"/>
    <mergeCell ref="B16:C16"/>
    <mergeCell ref="B17:C17"/>
    <mergeCell ref="B18:C18"/>
    <mergeCell ref="B7:C7"/>
    <mergeCell ref="A8:C8"/>
    <mergeCell ref="B9:C9"/>
    <mergeCell ref="B10:C10"/>
    <mergeCell ref="B11:C11"/>
    <mergeCell ref="B12:C12"/>
    <mergeCell ref="A1:C1"/>
    <mergeCell ref="B2:C2"/>
    <mergeCell ref="A3:C3"/>
    <mergeCell ref="B4:C4"/>
    <mergeCell ref="B5:C5"/>
    <mergeCell ref="B6:C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A49D3-CD34-4478-AE87-5AB846046C5F}">
  <dimension ref="A1:L43"/>
  <sheetViews>
    <sheetView tabSelected="1" zoomScale="145" zoomScaleNormal="145" workbookViewId="0">
      <pane xSplit="1" ySplit="4" topLeftCell="B15" activePane="bottomRight" state="frozen"/>
      <selection activeCell="B34" sqref="B34"/>
      <selection pane="topRight" activeCell="B34" sqref="B34"/>
      <selection pane="bottomLeft" activeCell="B34" sqref="B34"/>
      <selection pane="bottomRight" activeCell="H16" sqref="H16"/>
    </sheetView>
  </sheetViews>
  <sheetFormatPr defaultRowHeight="15" x14ac:dyDescent="0.25"/>
  <cols>
    <col min="1" max="1" width="10.5703125" style="11" bestFit="1" customWidth="1"/>
    <col min="2" max="2" width="39.85546875" style="11" customWidth="1"/>
    <col min="3" max="3" width="29.7109375" style="11" customWidth="1"/>
    <col min="4" max="4" width="38.5703125" style="11" customWidth="1"/>
    <col min="5" max="5" width="13.28515625" style="11" customWidth="1"/>
    <col min="6" max="6" width="13.85546875" style="12" customWidth="1"/>
    <col min="7" max="7" width="12.28515625" bestFit="1" customWidth="1"/>
    <col min="8" max="8" width="10.140625" bestFit="1" customWidth="1"/>
    <col min="10" max="10" width="13.28515625" bestFit="1" customWidth="1"/>
  </cols>
  <sheetData>
    <row r="1" spans="1:12" ht="15.75" x14ac:dyDescent="0.3">
      <c r="A1" s="10" t="s">
        <v>11</v>
      </c>
      <c r="B1" s="11" t="s">
        <v>12</v>
      </c>
    </row>
    <row r="2" spans="1:12" s="10" customFormat="1" ht="15.75" customHeight="1" x14ac:dyDescent="0.3">
      <c r="A2" s="10" t="s">
        <v>13</v>
      </c>
      <c r="B2" s="10" t="s">
        <v>14</v>
      </c>
      <c r="F2" s="13"/>
    </row>
    <row r="3" spans="1:12" x14ac:dyDescent="0.25">
      <c r="C3" s="14"/>
      <c r="D3" s="14"/>
      <c r="E3" s="15"/>
    </row>
    <row r="4" spans="1:12" ht="15.75" thickBot="1" x14ac:dyDescent="0.3">
      <c r="A4" s="16" t="s">
        <v>15</v>
      </c>
      <c r="B4" s="17" t="s">
        <v>16</v>
      </c>
      <c r="C4" s="14"/>
      <c r="D4" s="14"/>
      <c r="E4" s="15"/>
    </row>
    <row r="5" spans="1:12" x14ac:dyDescent="0.25">
      <c r="A5" s="18"/>
      <c r="B5" s="19" t="s">
        <v>17</v>
      </c>
      <c r="C5" s="20" t="s">
        <v>18</v>
      </c>
      <c r="D5" s="21" t="s">
        <v>19</v>
      </c>
      <c r="E5" s="19" t="s">
        <v>20</v>
      </c>
    </row>
    <row r="6" spans="1:12" ht="16.899999999999999" customHeight="1" x14ac:dyDescent="0.25">
      <c r="A6" s="22"/>
      <c r="B6" s="23" t="s">
        <v>21</v>
      </c>
      <c r="C6" s="23" t="s">
        <v>22</v>
      </c>
      <c r="D6" s="23" t="s">
        <v>23</v>
      </c>
      <c r="E6" s="23" t="s">
        <v>24</v>
      </c>
    </row>
    <row r="7" spans="1:12" ht="14.65" customHeight="1" x14ac:dyDescent="0.25">
      <c r="A7" s="24"/>
      <c r="B7" s="25"/>
      <c r="C7" s="25"/>
      <c r="D7" s="25"/>
      <c r="E7" s="25"/>
    </row>
    <row r="8" spans="1:12" ht="22.5" customHeight="1" x14ac:dyDescent="0.25">
      <c r="A8" s="26"/>
      <c r="B8" s="27"/>
      <c r="C8" s="27"/>
      <c r="D8" s="27"/>
      <c r="E8" s="27"/>
    </row>
    <row r="9" spans="1:12" x14ac:dyDescent="0.25">
      <c r="A9" s="28">
        <v>1</v>
      </c>
      <c r="B9" s="29" t="s">
        <v>25</v>
      </c>
      <c r="C9" s="30">
        <v>19865773.07999995</v>
      </c>
      <c r="D9" s="30">
        <v>19865773.07999995</v>
      </c>
      <c r="E9" s="31"/>
    </row>
    <row r="10" spans="1:12" ht="27" x14ac:dyDescent="0.25">
      <c r="A10" s="28">
        <v>2</v>
      </c>
      <c r="B10" s="32" t="s">
        <v>26</v>
      </c>
      <c r="C10" s="30">
        <v>13042604.329672275</v>
      </c>
      <c r="D10" s="30">
        <v>13116376.329672273</v>
      </c>
      <c r="E10" s="31" t="s">
        <v>27</v>
      </c>
      <c r="H10" s="12"/>
      <c r="I10" s="33"/>
      <c r="K10" s="34"/>
      <c r="L10" s="35"/>
    </row>
    <row r="11" spans="1:12" x14ac:dyDescent="0.25">
      <c r="A11" s="28">
        <v>3</v>
      </c>
      <c r="B11" s="29" t="s">
        <v>28</v>
      </c>
      <c r="C11" s="30">
        <v>125472849.17552373</v>
      </c>
      <c r="D11" s="30">
        <v>125472849.17552368</v>
      </c>
      <c r="E11" s="31"/>
      <c r="I11" s="33"/>
      <c r="K11" s="34"/>
      <c r="L11" s="35"/>
    </row>
    <row r="12" spans="1:12" x14ac:dyDescent="0.25">
      <c r="A12" s="28">
        <v>4</v>
      </c>
      <c r="B12" s="29" t="s">
        <v>29</v>
      </c>
      <c r="C12" s="30">
        <v>24462580.824963637</v>
      </c>
      <c r="D12" s="30">
        <v>24462580.824963637</v>
      </c>
      <c r="E12" s="31"/>
      <c r="K12" s="34"/>
      <c r="L12" s="35"/>
    </row>
    <row r="13" spans="1:12" x14ac:dyDescent="0.25">
      <c r="A13" s="28">
        <v>5</v>
      </c>
      <c r="B13" s="36" t="s">
        <v>30</v>
      </c>
      <c r="C13" s="30">
        <v>17377282.200000007</v>
      </c>
      <c r="D13" s="30">
        <v>17377282.200000007</v>
      </c>
      <c r="E13" s="31"/>
    </row>
    <row r="14" spans="1:12" x14ac:dyDescent="0.25">
      <c r="A14" s="28">
        <v>6</v>
      </c>
      <c r="B14" s="36" t="s">
        <v>31</v>
      </c>
      <c r="C14" s="30">
        <v>882937.85132887866</v>
      </c>
      <c r="D14" s="30">
        <v>882937.85132887866</v>
      </c>
      <c r="E14" s="31"/>
    </row>
    <row r="15" spans="1:12" x14ac:dyDescent="0.25">
      <c r="A15" s="28">
        <v>7</v>
      </c>
      <c r="B15" s="36" t="s">
        <v>32</v>
      </c>
      <c r="C15" s="30">
        <v>1802685.9100000001</v>
      </c>
      <c r="D15" s="30">
        <v>1802685.9100000001</v>
      </c>
      <c r="E15" s="31"/>
    </row>
    <row r="16" spans="1:12" x14ac:dyDescent="0.25">
      <c r="A16" s="28">
        <v>8</v>
      </c>
      <c r="B16" s="29" t="s">
        <v>33</v>
      </c>
      <c r="C16" s="30">
        <v>1226443.6704635108</v>
      </c>
      <c r="D16" s="30">
        <v>1226443.6704635108</v>
      </c>
      <c r="E16" s="31"/>
    </row>
    <row r="17" spans="1:12" x14ac:dyDescent="0.25">
      <c r="A17" s="28">
        <v>9</v>
      </c>
      <c r="B17" s="29" t="s">
        <v>34</v>
      </c>
      <c r="C17" s="30">
        <v>18894337.562043209</v>
      </c>
      <c r="D17" s="30">
        <v>18820565.502043504</v>
      </c>
      <c r="E17" s="31" t="s">
        <v>27</v>
      </c>
      <c r="G17" s="33"/>
    </row>
    <row r="18" spans="1:12" ht="15.75" thickBot="1" x14ac:dyDescent="0.3">
      <c r="A18" s="37"/>
      <c r="B18" s="38" t="s">
        <v>35</v>
      </c>
      <c r="C18" s="39">
        <f>SUM(C9:C17)</f>
        <v>223027494.6039952</v>
      </c>
      <c r="D18" s="39">
        <f>SUM(D9:D17)</f>
        <v>223027494.54399544</v>
      </c>
      <c r="E18" s="39">
        <f>SUM(E9:E17)</f>
        <v>0</v>
      </c>
    </row>
    <row r="19" spans="1:12" x14ac:dyDescent="0.25">
      <c r="A19" s="40"/>
      <c r="B19" s="19" t="s">
        <v>17</v>
      </c>
      <c r="C19" s="20" t="s">
        <v>18</v>
      </c>
      <c r="D19" s="21" t="s">
        <v>19</v>
      </c>
      <c r="E19" s="19" t="s">
        <v>20</v>
      </c>
      <c r="G19" s="41"/>
    </row>
    <row r="20" spans="1:12" x14ac:dyDescent="0.25">
      <c r="A20" s="42"/>
      <c r="B20" s="23" t="s">
        <v>36</v>
      </c>
      <c r="C20" s="43" t="s">
        <v>37</v>
      </c>
      <c r="D20" s="43" t="s">
        <v>38</v>
      </c>
      <c r="E20" s="43" t="s">
        <v>24</v>
      </c>
    </row>
    <row r="21" spans="1:12" ht="14.65" customHeight="1" x14ac:dyDescent="0.25">
      <c r="A21" s="42"/>
      <c r="B21" s="25"/>
      <c r="C21" s="43"/>
      <c r="D21" s="43"/>
      <c r="E21" s="43"/>
    </row>
    <row r="22" spans="1:12" ht="14.65" customHeight="1" x14ac:dyDescent="0.25">
      <c r="A22" s="42"/>
      <c r="B22" s="27"/>
      <c r="C22" s="43"/>
      <c r="D22" s="43"/>
      <c r="E22" s="43"/>
      <c r="J22" s="44"/>
      <c r="K22" s="33"/>
      <c r="L22" s="33"/>
    </row>
    <row r="23" spans="1:12" x14ac:dyDescent="0.25">
      <c r="A23" s="45">
        <v>1</v>
      </c>
      <c r="B23" s="46" t="s">
        <v>39</v>
      </c>
      <c r="C23" s="47">
        <v>148326174.72126457</v>
      </c>
      <c r="D23" s="47">
        <v>152012453.90126452</v>
      </c>
      <c r="E23" s="31" t="s">
        <v>40</v>
      </c>
      <c r="G23" s="33"/>
      <c r="H23" s="34"/>
      <c r="I23" s="35"/>
      <c r="J23" s="12"/>
    </row>
    <row r="24" spans="1:12" ht="27" x14ac:dyDescent="0.25">
      <c r="A24" s="45">
        <v>2</v>
      </c>
      <c r="B24" s="48" t="s">
        <v>41</v>
      </c>
      <c r="C24" s="49">
        <v>4134224.6400000127</v>
      </c>
      <c r="D24" s="49">
        <v>4134224.6400000127</v>
      </c>
      <c r="E24" s="50"/>
      <c r="H24" s="34"/>
      <c r="I24" s="35"/>
      <c r="J24" s="12"/>
    </row>
    <row r="25" spans="1:12" x14ac:dyDescent="0.25">
      <c r="A25" s="45">
        <v>3</v>
      </c>
      <c r="B25" s="46" t="s">
        <v>42</v>
      </c>
      <c r="C25" s="47">
        <v>2131730.3819251363</v>
      </c>
      <c r="D25" s="47">
        <v>2131730.3819251363</v>
      </c>
      <c r="E25" s="31"/>
      <c r="J25" s="12"/>
    </row>
    <row r="26" spans="1:12" x14ac:dyDescent="0.25">
      <c r="A26" s="45">
        <v>4</v>
      </c>
      <c r="B26" s="51" t="s">
        <v>43</v>
      </c>
      <c r="C26" s="47">
        <v>1005966.4314271542</v>
      </c>
      <c r="D26" s="47">
        <v>1005966.4314271542</v>
      </c>
      <c r="E26" s="31"/>
      <c r="J26" s="12"/>
    </row>
    <row r="27" spans="1:12" ht="27" x14ac:dyDescent="0.25">
      <c r="A27" s="45">
        <v>5</v>
      </c>
      <c r="B27" s="51" t="s">
        <v>44</v>
      </c>
      <c r="C27" s="52">
        <v>0</v>
      </c>
      <c r="D27" s="52">
        <v>0</v>
      </c>
      <c r="E27" s="31"/>
      <c r="J27" s="12"/>
    </row>
    <row r="28" spans="1:12" x14ac:dyDescent="0.25">
      <c r="A28" s="45">
        <v>6</v>
      </c>
      <c r="B28" s="51" t="s">
        <v>45</v>
      </c>
      <c r="C28" s="47">
        <v>5587225.4943301296</v>
      </c>
      <c r="D28" s="47">
        <v>1900946.5143303401</v>
      </c>
      <c r="E28" s="31" t="s">
        <v>40</v>
      </c>
    </row>
    <row r="29" spans="1:12" ht="15.75" thickBot="1" x14ac:dyDescent="0.3">
      <c r="A29" s="37"/>
      <c r="B29" s="53" t="s">
        <v>46</v>
      </c>
      <c r="C29" s="39">
        <f>SUM(C23:C28)</f>
        <v>161185321.66894701</v>
      </c>
      <c r="D29" s="39">
        <f>SUM(D23:D28)</f>
        <v>161185321.86894715</v>
      </c>
      <c r="E29" s="39">
        <f>SUM(E24:E28)</f>
        <v>0</v>
      </c>
    </row>
    <row r="30" spans="1:12" x14ac:dyDescent="0.25">
      <c r="A30" s="40"/>
      <c r="B30" s="19" t="s">
        <v>17</v>
      </c>
      <c r="C30" s="20" t="s">
        <v>18</v>
      </c>
      <c r="D30" s="21" t="s">
        <v>19</v>
      </c>
      <c r="E30" s="19" t="s">
        <v>20</v>
      </c>
    </row>
    <row r="31" spans="1:12" x14ac:dyDescent="0.25">
      <c r="A31" s="42"/>
      <c r="B31" s="23" t="s">
        <v>47</v>
      </c>
      <c r="C31" s="43" t="s">
        <v>37</v>
      </c>
      <c r="D31" s="43" t="s">
        <v>38</v>
      </c>
      <c r="E31" s="43" t="s">
        <v>24</v>
      </c>
    </row>
    <row r="32" spans="1:12" ht="40.15" customHeight="1" x14ac:dyDescent="0.25">
      <c r="A32" s="42"/>
      <c r="B32" s="25"/>
      <c r="C32" s="43"/>
      <c r="D32" s="43"/>
      <c r="E32" s="43"/>
    </row>
    <row r="33" spans="1:6" ht="13.9" customHeight="1" x14ac:dyDescent="0.25">
      <c r="A33" s="42"/>
      <c r="B33" s="27"/>
      <c r="C33" s="43"/>
      <c r="D33" s="43"/>
      <c r="E33" s="43"/>
    </row>
    <row r="34" spans="1:6" ht="27.75" customHeight="1" x14ac:dyDescent="0.25">
      <c r="A34" s="45">
        <v>1</v>
      </c>
      <c r="B34" s="46" t="s">
        <v>48</v>
      </c>
      <c r="C34" s="54">
        <v>86746400</v>
      </c>
      <c r="D34" s="54">
        <v>86746400</v>
      </c>
      <c r="E34" s="55"/>
    </row>
    <row r="35" spans="1:6" x14ac:dyDescent="0.25">
      <c r="A35" s="45">
        <v>2</v>
      </c>
      <c r="B35" s="46" t="s">
        <v>49</v>
      </c>
      <c r="C35" s="54">
        <v>3486012.7618743451</v>
      </c>
      <c r="D35" s="54">
        <v>3486012.7618743451</v>
      </c>
      <c r="E35" s="55"/>
    </row>
    <row r="36" spans="1:6" x14ac:dyDescent="0.25">
      <c r="A36" s="45">
        <v>3</v>
      </c>
      <c r="B36" s="56" t="s">
        <v>50</v>
      </c>
      <c r="C36" s="47">
        <v>-28390239.630826022</v>
      </c>
      <c r="D36" s="47">
        <v>-28390239.630826008</v>
      </c>
      <c r="E36" s="31"/>
    </row>
    <row r="37" spans="1:6" ht="15.75" thickBot="1" x14ac:dyDescent="0.3">
      <c r="A37" s="37"/>
      <c r="B37" s="53" t="s">
        <v>51</v>
      </c>
      <c r="C37" s="39">
        <f>SUM(C34:C36)</f>
        <v>61842173.131048322</v>
      </c>
      <c r="D37" s="39">
        <f>SUM(D34:D36)</f>
        <v>61842173.131048337</v>
      </c>
      <c r="E37" s="39">
        <f>SUM(E34:E36)</f>
        <v>0</v>
      </c>
    </row>
    <row r="38" spans="1:6" x14ac:dyDescent="0.25">
      <c r="C38" s="57"/>
      <c r="D38" s="57"/>
    </row>
    <row r="39" spans="1:6" x14ac:dyDescent="0.25">
      <c r="C39" s="114"/>
      <c r="D39" s="114"/>
    </row>
    <row r="40" spans="1:6" ht="58.15" customHeight="1" x14ac:dyDescent="0.25">
      <c r="A40" s="58" t="s">
        <v>27</v>
      </c>
      <c r="B40" s="59" t="s">
        <v>183</v>
      </c>
      <c r="C40" s="59"/>
      <c r="D40" s="59"/>
      <c r="E40" s="59"/>
    </row>
    <row r="41" spans="1:6" s="62" customFormat="1" ht="67.5" customHeight="1" x14ac:dyDescent="0.25">
      <c r="A41" s="58" t="s">
        <v>40</v>
      </c>
      <c r="B41" s="60" t="s">
        <v>182</v>
      </c>
      <c r="C41" s="60"/>
      <c r="D41" s="60"/>
      <c r="E41" s="60"/>
      <c r="F41" s="61"/>
    </row>
    <row r="42" spans="1:6" s="62" customFormat="1" x14ac:dyDescent="0.25">
      <c r="A42" s="63"/>
      <c r="B42" s="63"/>
      <c r="C42" s="63"/>
      <c r="D42" s="63"/>
      <c r="E42" s="63"/>
      <c r="F42" s="61"/>
    </row>
    <row r="43" spans="1:6" s="62" customFormat="1" x14ac:dyDescent="0.25">
      <c r="A43" s="11"/>
      <c r="B43" s="11"/>
      <c r="C43" s="11"/>
      <c r="D43" s="11"/>
      <c r="E43" s="11"/>
      <c r="F43" s="61"/>
    </row>
  </sheetData>
  <mergeCells count="17">
    <mergeCell ref="B41:E41"/>
    <mergeCell ref="A31:A33"/>
    <mergeCell ref="B31:B33"/>
    <mergeCell ref="C31:C33"/>
    <mergeCell ref="D31:D33"/>
    <mergeCell ref="E31:E33"/>
    <mergeCell ref="B40:E40"/>
    <mergeCell ref="A6:A8"/>
    <mergeCell ref="B6:B8"/>
    <mergeCell ref="C6:C8"/>
    <mergeCell ref="D6:D8"/>
    <mergeCell ref="E6:E8"/>
    <mergeCell ref="A20:A22"/>
    <mergeCell ref="B20:B22"/>
    <mergeCell ref="C20:C22"/>
    <mergeCell ref="D20:D22"/>
    <mergeCell ref="E20:E22"/>
  </mergeCells>
  <pageMargins left="0.7" right="0.7" top="0.75" bottom="0.75" header="0.3" footer="0.3"/>
  <pageSetup paperSize="9" scale="54" orientation="landscape" horizontalDpi="4294967295" verticalDpi="4294967295" r:id="rId1"/>
  <rowBreaks count="1" manualBreakCount="1">
    <brk id="1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3CDE0-F073-4660-BE42-E018BFDED00F}">
  <dimension ref="A1:H15"/>
  <sheetViews>
    <sheetView workbookViewId="0">
      <pane xSplit="1" ySplit="6" topLeftCell="B7" activePane="bottomRight" state="frozen"/>
      <selection activeCell="B34" sqref="B34"/>
      <selection pane="topRight" activeCell="B34" sqref="B34"/>
      <selection pane="bottomLeft" activeCell="B34" sqref="B34"/>
      <selection pane="bottomRight" activeCell="D15" sqref="D15"/>
    </sheetView>
  </sheetViews>
  <sheetFormatPr defaultRowHeight="15" x14ac:dyDescent="0.25"/>
  <cols>
    <col min="1" max="1" width="10.5703125" bestFit="1" customWidth="1"/>
    <col min="2" max="2" width="39" style="11" customWidth="1"/>
    <col min="3" max="3" width="31.28515625" style="11" bestFit="1" customWidth="1"/>
    <col min="4" max="5" width="14.5703125" style="11" bestFit="1" customWidth="1"/>
    <col min="6" max="6" width="21.7109375" style="11" customWidth="1"/>
    <col min="7" max="7" width="12" style="11" bestFit="1" customWidth="1"/>
    <col min="8" max="8" width="17.85546875" style="11" customWidth="1"/>
  </cols>
  <sheetData>
    <row r="1" spans="1:8" ht="15.75" x14ac:dyDescent="0.3">
      <c r="A1" s="10" t="s">
        <v>11</v>
      </c>
      <c r="B1" s="11" t="s">
        <v>12</v>
      </c>
    </row>
    <row r="2" spans="1:8" ht="15.75" x14ac:dyDescent="0.3">
      <c r="A2" s="10" t="s">
        <v>13</v>
      </c>
      <c r="B2" s="64">
        <v>45657</v>
      </c>
      <c r="C2" s="10"/>
      <c r="D2" s="10"/>
      <c r="E2" s="10"/>
      <c r="F2" s="10"/>
      <c r="G2" s="10"/>
      <c r="H2" s="10"/>
    </row>
    <row r="3" spans="1:8" ht="15.75" x14ac:dyDescent="0.3">
      <c r="A3" s="10"/>
      <c r="B3" s="10"/>
      <c r="C3" s="10"/>
      <c r="D3" s="10"/>
      <c r="E3" s="10"/>
      <c r="F3" s="10"/>
      <c r="G3" s="10"/>
      <c r="H3" s="10"/>
    </row>
    <row r="4" spans="1:8" ht="15.75" thickBot="1" x14ac:dyDescent="0.3">
      <c r="A4" s="16" t="s">
        <v>52</v>
      </c>
      <c r="B4" s="65" t="s">
        <v>3</v>
      </c>
    </row>
    <row r="5" spans="1:8" ht="14.65" customHeight="1" x14ac:dyDescent="0.25">
      <c r="A5" s="66"/>
      <c r="B5" s="67" t="s">
        <v>53</v>
      </c>
      <c r="C5" s="68" t="s">
        <v>54</v>
      </c>
      <c r="D5" s="67" t="s">
        <v>55</v>
      </c>
      <c r="E5" s="67"/>
      <c r="F5" s="67"/>
      <c r="G5" s="67"/>
      <c r="H5" s="69" t="s">
        <v>56</v>
      </c>
    </row>
    <row r="6" spans="1:8" ht="40.5" x14ac:dyDescent="0.25">
      <c r="A6" s="70"/>
      <c r="B6" s="71"/>
      <c r="C6" s="23"/>
      <c r="D6" s="72" t="s">
        <v>57</v>
      </c>
      <c r="E6" s="72" t="s">
        <v>58</v>
      </c>
      <c r="F6" s="72" t="s">
        <v>59</v>
      </c>
      <c r="G6" s="72" t="s">
        <v>60</v>
      </c>
      <c r="H6" s="73"/>
    </row>
    <row r="7" spans="1:8" ht="15.75" x14ac:dyDescent="0.3">
      <c r="A7" s="74">
        <v>1</v>
      </c>
      <c r="B7" s="56" t="s">
        <v>61</v>
      </c>
      <c r="C7" s="75" t="s">
        <v>62</v>
      </c>
      <c r="D7" s="56"/>
      <c r="E7" s="56"/>
      <c r="F7" s="56" t="s">
        <v>63</v>
      </c>
      <c r="G7" s="75"/>
      <c r="H7" s="76"/>
    </row>
    <row r="8" spans="1:8" ht="15.75" x14ac:dyDescent="0.3">
      <c r="A8" s="74"/>
      <c r="B8" s="56"/>
      <c r="C8" s="75"/>
      <c r="D8" s="56"/>
      <c r="E8" s="56"/>
      <c r="F8" s="75"/>
      <c r="G8" s="56"/>
      <c r="H8" s="76"/>
    </row>
    <row r="9" spans="1:8" ht="15.75" x14ac:dyDescent="0.3">
      <c r="A9" s="74"/>
      <c r="B9" s="56"/>
      <c r="C9" s="75"/>
      <c r="D9" s="56"/>
      <c r="E9" s="56"/>
      <c r="F9" s="56"/>
      <c r="G9" s="75"/>
      <c r="H9" s="76"/>
    </row>
    <row r="10" spans="1:8" ht="15.75" x14ac:dyDescent="0.3">
      <c r="A10" s="74"/>
      <c r="B10" s="56"/>
      <c r="C10" s="75"/>
      <c r="D10" s="56"/>
      <c r="E10" s="56"/>
      <c r="F10" s="56"/>
      <c r="G10" s="56"/>
      <c r="H10" s="76"/>
    </row>
    <row r="11" spans="1:8" ht="15.75" x14ac:dyDescent="0.3">
      <c r="A11" s="74"/>
      <c r="B11" s="56"/>
      <c r="C11" s="75"/>
      <c r="D11" s="56"/>
      <c r="E11" s="56"/>
      <c r="F11" s="56"/>
      <c r="G11" s="56"/>
      <c r="H11" s="76"/>
    </row>
    <row r="12" spans="1:8" ht="16.5" thickBot="1" x14ac:dyDescent="0.35">
      <c r="A12" s="77"/>
      <c r="B12" s="78"/>
      <c r="C12" s="79"/>
      <c r="D12" s="78"/>
      <c r="E12" s="78"/>
      <c r="F12" s="78"/>
      <c r="G12" s="78"/>
      <c r="H12" s="80"/>
    </row>
    <row r="13" spans="1:8" ht="15.75" x14ac:dyDescent="0.3">
      <c r="A13" s="10"/>
    </row>
    <row r="15" spans="1:8" x14ac:dyDescent="0.25">
      <c r="B15" s="81"/>
    </row>
  </sheetData>
  <mergeCells count="5">
    <mergeCell ref="A5:A6"/>
    <mergeCell ref="B5:B6"/>
    <mergeCell ref="C5:C6"/>
    <mergeCell ref="D5:G5"/>
    <mergeCell ref="H5:H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2CA49-C709-4160-8F39-011F6B19E222}">
  <dimension ref="A1:J9"/>
  <sheetViews>
    <sheetView zoomScale="145" zoomScaleNormal="145" workbookViewId="0">
      <selection activeCell="C6" sqref="C6:E9"/>
    </sheetView>
  </sheetViews>
  <sheetFormatPr defaultColWidth="9.28515625" defaultRowHeight="13.5" x14ac:dyDescent="0.25"/>
  <cols>
    <col min="1" max="1" width="10.5703125" style="11" bestFit="1" customWidth="1"/>
    <col min="2" max="2" width="70.28515625" style="11" customWidth="1"/>
    <col min="3" max="5" width="10.7109375" style="11" customWidth="1"/>
    <col min="6" max="6" width="9.28515625" style="11"/>
    <col min="7" max="8" width="10" style="11" bestFit="1" customWidth="1"/>
    <col min="9" max="16384" width="9.28515625" style="11"/>
  </cols>
  <sheetData>
    <row r="1" spans="1:10" x14ac:dyDescent="0.25">
      <c r="A1" s="11" t="s">
        <v>11</v>
      </c>
      <c r="B1" s="11" t="s">
        <v>12</v>
      </c>
    </row>
    <row r="2" spans="1:10" x14ac:dyDescent="0.25">
      <c r="A2" s="11" t="s">
        <v>13</v>
      </c>
      <c r="B2" s="82">
        <v>45657</v>
      </c>
    </row>
    <row r="4" spans="1:10" ht="14.25" thickBot="1" x14ac:dyDescent="0.3">
      <c r="A4" s="83" t="s">
        <v>64</v>
      </c>
      <c r="B4" s="65" t="s">
        <v>4</v>
      </c>
      <c r="C4" s="84"/>
    </row>
    <row r="5" spans="1:10" x14ac:dyDescent="0.25">
      <c r="A5" s="85"/>
      <c r="B5" s="86"/>
      <c r="C5" s="87">
        <v>2024</v>
      </c>
      <c r="D5" s="87">
        <v>2023</v>
      </c>
      <c r="E5" s="88">
        <v>2022</v>
      </c>
    </row>
    <row r="6" spans="1:10" x14ac:dyDescent="0.25">
      <c r="A6" s="45">
        <v>1</v>
      </c>
      <c r="B6" s="56" t="s">
        <v>65</v>
      </c>
      <c r="C6" s="31">
        <v>238894.13</v>
      </c>
      <c r="D6" s="31">
        <v>36160.619999999995</v>
      </c>
      <c r="E6" s="89">
        <v>29500</v>
      </c>
      <c r="G6" s="57"/>
      <c r="H6" s="57"/>
      <c r="I6" s="90"/>
      <c r="J6" s="90"/>
    </row>
    <row r="7" spans="1:10" x14ac:dyDescent="0.25">
      <c r="A7" s="45">
        <v>2</v>
      </c>
      <c r="B7" s="91" t="s">
        <v>66</v>
      </c>
      <c r="C7" s="31">
        <v>238462.35</v>
      </c>
      <c r="D7" s="31">
        <v>34698.92</v>
      </c>
      <c r="E7" s="89">
        <v>29500</v>
      </c>
      <c r="G7" s="57"/>
      <c r="H7" s="57"/>
      <c r="I7" s="90"/>
      <c r="J7" s="90"/>
    </row>
    <row r="8" spans="1:10" x14ac:dyDescent="0.25">
      <c r="A8" s="45">
        <v>3</v>
      </c>
      <c r="B8" s="56" t="s">
        <v>67</v>
      </c>
      <c r="C8" s="31">
        <v>1</v>
      </c>
      <c r="D8" s="31">
        <v>1</v>
      </c>
      <c r="E8" s="89">
        <v>1</v>
      </c>
      <c r="G8" s="57"/>
      <c r="H8" s="57"/>
      <c r="I8" s="90"/>
      <c r="J8" s="90"/>
    </row>
    <row r="9" spans="1:10" ht="14.25" thickBot="1" x14ac:dyDescent="0.3">
      <c r="A9" s="37">
        <v>4</v>
      </c>
      <c r="B9" s="78" t="s">
        <v>68</v>
      </c>
      <c r="C9" s="92">
        <v>238462.35</v>
      </c>
      <c r="D9" s="92">
        <v>36160.619999999995</v>
      </c>
      <c r="E9" s="93">
        <v>29500</v>
      </c>
      <c r="G9" s="57"/>
      <c r="H9" s="57"/>
      <c r="I9" s="90"/>
      <c r="J9" s="9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12393-CEB4-4484-B3AD-C0E93280C9FB}">
  <dimension ref="A1:L17"/>
  <sheetViews>
    <sheetView zoomScale="145" zoomScaleNormal="145" workbookViewId="0">
      <selection activeCell="D14" sqref="D14"/>
    </sheetView>
  </sheetViews>
  <sheetFormatPr defaultColWidth="9.28515625" defaultRowHeight="13.5" x14ac:dyDescent="0.25"/>
  <cols>
    <col min="1" max="1" width="10.5703125" style="11" bestFit="1" customWidth="1"/>
    <col min="2" max="2" width="52.5703125" style="11" customWidth="1"/>
    <col min="3" max="5" width="9.28515625" style="11"/>
    <col min="6" max="6" width="24.28515625" style="11" customWidth="1"/>
    <col min="7" max="7" width="27.5703125" style="11" customWidth="1"/>
    <col min="8" max="8" width="9.28515625" style="11"/>
    <col min="9" max="10" width="12.42578125" style="11" bestFit="1" customWidth="1"/>
    <col min="11" max="16384" width="9.28515625" style="11"/>
  </cols>
  <sheetData>
    <row r="1" spans="1:12" x14ac:dyDescent="0.25">
      <c r="A1" s="11" t="s">
        <v>11</v>
      </c>
      <c r="B1" s="11" t="s">
        <v>12</v>
      </c>
    </row>
    <row r="2" spans="1:12" x14ac:dyDescent="0.25">
      <c r="A2" s="11" t="s">
        <v>13</v>
      </c>
      <c r="B2" s="82">
        <v>45657</v>
      </c>
    </row>
    <row r="4" spans="1:12" ht="14.25" thickBot="1" x14ac:dyDescent="0.3">
      <c r="A4" s="83" t="s">
        <v>69</v>
      </c>
      <c r="B4" s="17" t="s">
        <v>5</v>
      </c>
    </row>
    <row r="5" spans="1:12" x14ac:dyDescent="0.25">
      <c r="A5" s="94"/>
      <c r="B5" s="86"/>
      <c r="C5" s="86" t="s">
        <v>17</v>
      </c>
      <c r="D5" s="86" t="s">
        <v>18</v>
      </c>
      <c r="E5" s="86" t="s">
        <v>19</v>
      </c>
      <c r="F5" s="86" t="s">
        <v>20</v>
      </c>
      <c r="G5" s="95" t="s">
        <v>70</v>
      </c>
    </row>
    <row r="6" spans="1:12" s="63" customFormat="1" ht="81" x14ac:dyDescent="0.25">
      <c r="A6" s="96"/>
      <c r="B6" s="51"/>
      <c r="C6" s="72">
        <v>2024</v>
      </c>
      <c r="D6" s="72">
        <v>2023</v>
      </c>
      <c r="E6" s="72">
        <v>2022</v>
      </c>
      <c r="F6" s="97" t="s">
        <v>71</v>
      </c>
      <c r="G6" s="98" t="s">
        <v>72</v>
      </c>
      <c r="I6" s="99"/>
      <c r="J6" s="99"/>
    </row>
    <row r="7" spans="1:12" x14ac:dyDescent="0.25">
      <c r="A7" s="100">
        <v>1</v>
      </c>
      <c r="B7" s="56" t="s">
        <v>73</v>
      </c>
      <c r="C7" s="219">
        <v>6516403.8496784028</v>
      </c>
      <c r="D7" s="31">
        <v>4130346.7419153256</v>
      </c>
      <c r="E7" s="31">
        <v>3441527.1190794865</v>
      </c>
      <c r="F7" s="101"/>
      <c r="G7" s="102"/>
      <c r="I7" s="57"/>
      <c r="J7" s="57"/>
      <c r="K7" s="90"/>
      <c r="L7" s="90"/>
    </row>
    <row r="8" spans="1:12" x14ac:dyDescent="0.25">
      <c r="A8" s="100">
        <v>2</v>
      </c>
      <c r="B8" s="103" t="s">
        <v>74</v>
      </c>
      <c r="C8" s="219">
        <v>2341504.5257019284</v>
      </c>
      <c r="D8" s="31">
        <v>1273078.987514931</v>
      </c>
      <c r="E8" s="31">
        <v>289397.49865421565</v>
      </c>
      <c r="F8" s="104"/>
      <c r="G8" s="105"/>
      <c r="I8" s="57"/>
      <c r="J8" s="57"/>
      <c r="K8" s="90"/>
      <c r="L8" s="90"/>
    </row>
    <row r="9" spans="1:12" x14ac:dyDescent="0.25">
      <c r="A9" s="100">
        <v>3</v>
      </c>
      <c r="B9" s="106" t="s">
        <v>75</v>
      </c>
      <c r="C9" s="219">
        <v>-28723.059449009626</v>
      </c>
      <c r="D9" s="31">
        <v>-75714.656308175443</v>
      </c>
      <c r="E9" s="31">
        <v>-31910.779067402327</v>
      </c>
      <c r="F9" s="107"/>
      <c r="G9" s="108"/>
      <c r="I9" s="57"/>
      <c r="J9" s="57"/>
      <c r="K9" s="90"/>
      <c r="L9" s="90"/>
    </row>
    <row r="10" spans="1:12" ht="14.25" thickBot="1" x14ac:dyDescent="0.3">
      <c r="A10" s="109">
        <v>4</v>
      </c>
      <c r="B10" s="110" t="s">
        <v>76</v>
      </c>
      <c r="C10" s="220">
        <f>C7+C8-C9</f>
        <v>8886631.4348293412</v>
      </c>
      <c r="D10" s="92">
        <f>D7+D8-D9</f>
        <v>5479140.3857384315</v>
      </c>
      <c r="E10" s="92">
        <f>E7+E8-E9</f>
        <v>3762835.3968011043</v>
      </c>
      <c r="F10" s="111">
        <f>SUMIF(C10:E10, "&gt;=0",C10:E10)/3</f>
        <v>6042869.0724562919</v>
      </c>
      <c r="G10" s="112">
        <f>F10*15%/8%</f>
        <v>11330379.510855546</v>
      </c>
      <c r="I10" s="57"/>
      <c r="J10" s="57"/>
      <c r="K10" s="90"/>
      <c r="L10" s="90"/>
    </row>
    <row r="11" spans="1:12" x14ac:dyDescent="0.25">
      <c r="A11" s="113"/>
      <c r="F11" s="114"/>
    </row>
    <row r="12" spans="1:12" x14ac:dyDescent="0.25">
      <c r="G12" s="57"/>
    </row>
    <row r="13" spans="1:12" x14ac:dyDescent="0.25">
      <c r="G13" s="57"/>
    </row>
    <row r="14" spans="1:12" x14ac:dyDescent="0.25">
      <c r="G14" s="90"/>
    </row>
    <row r="15" spans="1:12" x14ac:dyDescent="0.25">
      <c r="G15" s="90"/>
    </row>
    <row r="16" spans="1:12" x14ac:dyDescent="0.25">
      <c r="G16" s="57"/>
    </row>
    <row r="17" spans="7:7" x14ac:dyDescent="0.25">
      <c r="G17" s="57"/>
    </row>
  </sheetData>
  <mergeCells count="1">
    <mergeCell ref="F7:G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48B4B-2479-4FB4-828C-067A1ACB0D82}">
  <dimension ref="A1:N22"/>
  <sheetViews>
    <sheetView topLeftCell="C1" zoomScaleNormal="100" workbookViewId="0">
      <selection activeCell="D22" sqref="D22:E22"/>
    </sheetView>
  </sheetViews>
  <sheetFormatPr defaultColWidth="9.28515625" defaultRowHeight="13.5" x14ac:dyDescent="0.25"/>
  <cols>
    <col min="1" max="1" width="10.5703125" style="143" bestFit="1" customWidth="1"/>
    <col min="2" max="2" width="16.28515625" style="11" customWidth="1"/>
    <col min="3" max="3" width="42.7109375" style="11" customWidth="1"/>
    <col min="4" max="5" width="33.42578125" style="11" customWidth="1"/>
    <col min="6" max="6" width="38.7109375" style="11" customWidth="1"/>
    <col min="7" max="7" width="9.28515625" style="11"/>
    <col min="8" max="8" width="12.42578125" style="11" bestFit="1" customWidth="1"/>
    <col min="9" max="9" width="11" style="11" bestFit="1" customWidth="1"/>
    <col min="10" max="11" width="11.5703125" style="11" bestFit="1" customWidth="1"/>
    <col min="12" max="16384" width="9.28515625" style="11"/>
  </cols>
  <sheetData>
    <row r="1" spans="1:14" x14ac:dyDescent="0.25">
      <c r="A1" s="115" t="s">
        <v>11</v>
      </c>
      <c r="B1" s="11" t="s">
        <v>12</v>
      </c>
    </row>
    <row r="2" spans="1:14" x14ac:dyDescent="0.25">
      <c r="A2" s="115" t="s">
        <v>13</v>
      </c>
      <c r="B2" s="82">
        <v>45657</v>
      </c>
      <c r="C2" s="158"/>
      <c r="D2" s="81"/>
      <c r="E2" s="81"/>
    </row>
    <row r="3" spans="1:14" x14ac:dyDescent="0.25">
      <c r="A3" s="115"/>
    </row>
    <row r="4" spans="1:14" ht="14.25" thickBot="1" x14ac:dyDescent="0.3">
      <c r="A4" s="83" t="s">
        <v>77</v>
      </c>
      <c r="B4" s="116" t="s">
        <v>78</v>
      </c>
      <c r="D4" s="117"/>
      <c r="E4" s="117"/>
      <c r="F4" s="117"/>
    </row>
    <row r="5" spans="1:14" ht="34.9" customHeight="1" x14ac:dyDescent="0.25">
      <c r="A5" s="118"/>
      <c r="B5" s="119"/>
      <c r="C5" s="119"/>
      <c r="D5" s="120" t="s">
        <v>79</v>
      </c>
      <c r="E5" s="120" t="s">
        <v>80</v>
      </c>
      <c r="F5" s="121" t="s">
        <v>81</v>
      </c>
    </row>
    <row r="6" spans="1:14" ht="15" customHeight="1" x14ac:dyDescent="0.25">
      <c r="A6" s="122">
        <v>1</v>
      </c>
      <c r="B6" s="123" t="s">
        <v>82</v>
      </c>
      <c r="C6" s="124" t="s">
        <v>83</v>
      </c>
      <c r="D6" s="125">
        <v>7</v>
      </c>
      <c r="E6" s="125">
        <v>6</v>
      </c>
      <c r="F6" s="126">
        <v>20</v>
      </c>
      <c r="N6" s="57"/>
    </row>
    <row r="7" spans="1:14" ht="15" customHeight="1" x14ac:dyDescent="0.25">
      <c r="A7" s="122">
        <v>2</v>
      </c>
      <c r="B7" s="123"/>
      <c r="C7" s="124" t="s">
        <v>84</v>
      </c>
      <c r="D7" s="127">
        <f>D8+D10+D12</f>
        <v>1185209.06</v>
      </c>
      <c r="E7" s="127">
        <f>E8+E10+E12</f>
        <v>574610.87</v>
      </c>
      <c r="F7" s="128">
        <f>F8+F10+F12</f>
        <v>1353288.6162244924</v>
      </c>
      <c r="H7" s="57"/>
      <c r="I7" s="57"/>
      <c r="J7" s="129"/>
      <c r="K7" s="129"/>
    </row>
    <row r="8" spans="1:14" ht="15" customHeight="1" x14ac:dyDescent="0.25">
      <c r="A8" s="122">
        <v>3</v>
      </c>
      <c r="B8" s="123"/>
      <c r="C8" s="130" t="s">
        <v>85</v>
      </c>
      <c r="D8" s="125">
        <v>1166792.2</v>
      </c>
      <c r="E8" s="125">
        <v>553622.80000000005</v>
      </c>
      <c r="F8" s="126">
        <v>1336323.0531632679</v>
      </c>
      <c r="H8" s="57"/>
      <c r="I8" s="57"/>
      <c r="J8" s="129"/>
      <c r="K8" s="129"/>
      <c r="N8" s="57"/>
    </row>
    <row r="9" spans="1:14" ht="15" customHeight="1" x14ac:dyDescent="0.25">
      <c r="A9" s="131">
        <v>4</v>
      </c>
      <c r="B9" s="123"/>
      <c r="C9" s="132" t="s">
        <v>86</v>
      </c>
      <c r="D9" s="125"/>
      <c r="E9" s="125"/>
      <c r="F9" s="126"/>
      <c r="H9" s="57"/>
      <c r="I9" s="57"/>
      <c r="J9" s="129"/>
      <c r="K9" s="129"/>
    </row>
    <row r="10" spans="1:14" ht="30" customHeight="1" x14ac:dyDescent="0.25">
      <c r="A10" s="131">
        <v>5</v>
      </c>
      <c r="B10" s="123"/>
      <c r="C10" s="130" t="s">
        <v>87</v>
      </c>
      <c r="D10" s="125"/>
      <c r="E10" s="125"/>
      <c r="F10" s="126"/>
      <c r="H10" s="57"/>
      <c r="I10" s="57"/>
      <c r="J10" s="129"/>
      <c r="K10" s="129"/>
    </row>
    <row r="11" spans="1:14" ht="15" customHeight="1" x14ac:dyDescent="0.25">
      <c r="A11" s="131">
        <v>6</v>
      </c>
      <c r="B11" s="123"/>
      <c r="C11" s="132" t="s">
        <v>86</v>
      </c>
      <c r="D11" s="125"/>
      <c r="E11" s="125"/>
      <c r="F11" s="126"/>
      <c r="H11" s="57"/>
      <c r="I11" s="57"/>
      <c r="J11" s="129"/>
      <c r="K11" s="129"/>
    </row>
    <row r="12" spans="1:14" ht="15" customHeight="1" x14ac:dyDescent="0.25">
      <c r="A12" s="131">
        <v>7</v>
      </c>
      <c r="B12" s="123"/>
      <c r="C12" s="130" t="s">
        <v>88</v>
      </c>
      <c r="D12" s="125">
        <v>18416.86</v>
      </c>
      <c r="E12" s="125">
        <v>20988.07</v>
      </c>
      <c r="F12" s="126">
        <v>16965.563061224464</v>
      </c>
      <c r="H12" s="57"/>
      <c r="I12" s="57"/>
      <c r="J12" s="129"/>
      <c r="K12" s="129"/>
      <c r="N12" s="57"/>
    </row>
    <row r="13" spans="1:14" ht="15" customHeight="1" x14ac:dyDescent="0.25">
      <c r="A13" s="131">
        <v>8</v>
      </c>
      <c r="B13" s="123"/>
      <c r="C13" s="132" t="s">
        <v>86</v>
      </c>
      <c r="D13" s="125"/>
      <c r="E13" s="125"/>
      <c r="F13" s="126"/>
      <c r="H13" s="57"/>
      <c r="I13" s="57"/>
      <c r="J13" s="129"/>
      <c r="K13" s="129"/>
    </row>
    <row r="14" spans="1:14" ht="15" customHeight="1" x14ac:dyDescent="0.25">
      <c r="A14" s="131">
        <v>9</v>
      </c>
      <c r="B14" s="123" t="s">
        <v>89</v>
      </c>
      <c r="C14" s="124" t="s">
        <v>83</v>
      </c>
      <c r="D14" s="133"/>
      <c r="E14" s="133"/>
      <c r="F14" s="134">
        <v>9</v>
      </c>
      <c r="H14" s="57"/>
      <c r="I14" s="135"/>
      <c r="J14" s="129"/>
      <c r="K14" s="129"/>
      <c r="N14" s="57"/>
    </row>
    <row r="15" spans="1:14" ht="15" customHeight="1" x14ac:dyDescent="0.25">
      <c r="A15" s="131">
        <v>10</v>
      </c>
      <c r="B15" s="123"/>
      <c r="C15" s="124" t="s">
        <v>90</v>
      </c>
      <c r="D15" s="136">
        <f>D16+D18+D20</f>
        <v>0</v>
      </c>
      <c r="E15" s="136">
        <f>E16+E18+E20</f>
        <v>0</v>
      </c>
      <c r="F15" s="137">
        <f>F16+F18+F20</f>
        <v>67524.681011892317</v>
      </c>
      <c r="H15" s="57"/>
      <c r="I15" s="57"/>
      <c r="J15" s="129"/>
      <c r="K15" s="129"/>
      <c r="N15" s="57"/>
    </row>
    <row r="16" spans="1:14" ht="15" customHeight="1" x14ac:dyDescent="0.25">
      <c r="A16" s="131">
        <v>11</v>
      </c>
      <c r="B16" s="123"/>
      <c r="C16" s="130" t="s">
        <v>91</v>
      </c>
      <c r="D16" s="133"/>
      <c r="E16" s="133"/>
      <c r="F16" s="134">
        <v>67524.681011892317</v>
      </c>
      <c r="H16" s="57"/>
      <c r="I16" s="57"/>
      <c r="J16" s="129"/>
      <c r="K16" s="129"/>
      <c r="N16" s="57"/>
    </row>
    <row r="17" spans="1:11" ht="15" customHeight="1" x14ac:dyDescent="0.25">
      <c r="A17" s="131">
        <v>12</v>
      </c>
      <c r="B17" s="123"/>
      <c r="C17" s="132" t="s">
        <v>86</v>
      </c>
      <c r="D17" s="125"/>
      <c r="E17" s="125"/>
      <c r="F17" s="126"/>
      <c r="H17" s="57"/>
      <c r="I17" s="57"/>
      <c r="J17" s="129"/>
      <c r="K17" s="129"/>
    </row>
    <row r="18" spans="1:11" ht="30" customHeight="1" x14ac:dyDescent="0.25">
      <c r="A18" s="131">
        <v>13</v>
      </c>
      <c r="B18" s="123"/>
      <c r="C18" s="130" t="s">
        <v>87</v>
      </c>
      <c r="D18" s="133"/>
      <c r="E18" s="133"/>
      <c r="F18" s="138"/>
      <c r="H18" s="57"/>
      <c r="I18" s="57"/>
      <c r="J18" s="129"/>
      <c r="K18" s="129"/>
    </row>
    <row r="19" spans="1:11" ht="15" customHeight="1" x14ac:dyDescent="0.25">
      <c r="A19" s="131">
        <v>14</v>
      </c>
      <c r="B19" s="123"/>
      <c r="C19" s="132" t="s">
        <v>86</v>
      </c>
      <c r="D19" s="133"/>
      <c r="E19" s="133"/>
      <c r="F19" s="138"/>
      <c r="H19" s="57"/>
      <c r="I19" s="57"/>
      <c r="J19" s="129"/>
      <c r="K19" s="129"/>
    </row>
    <row r="20" spans="1:11" ht="15" customHeight="1" x14ac:dyDescent="0.25">
      <c r="A20" s="131">
        <v>15</v>
      </c>
      <c r="B20" s="123"/>
      <c r="C20" s="130" t="s">
        <v>88</v>
      </c>
      <c r="D20" s="133"/>
      <c r="E20" s="133"/>
      <c r="F20" s="138"/>
      <c r="H20" s="57"/>
      <c r="I20" s="57"/>
      <c r="J20" s="129"/>
      <c r="K20" s="129"/>
    </row>
    <row r="21" spans="1:11" ht="15" customHeight="1" x14ac:dyDescent="0.25">
      <c r="A21" s="131">
        <v>16</v>
      </c>
      <c r="B21" s="123"/>
      <c r="C21" s="132" t="s">
        <v>86</v>
      </c>
      <c r="D21" s="133"/>
      <c r="E21" s="133"/>
      <c r="F21" s="138"/>
      <c r="H21" s="57"/>
      <c r="I21" s="57"/>
      <c r="J21" s="129"/>
      <c r="K21" s="129"/>
    </row>
    <row r="22" spans="1:11" ht="15" customHeight="1" thickBot="1" x14ac:dyDescent="0.3">
      <c r="A22" s="139">
        <v>17</v>
      </c>
      <c r="B22" s="140" t="s">
        <v>92</v>
      </c>
      <c r="C22" s="140"/>
      <c r="D22" s="141">
        <f>D7+D15</f>
        <v>1185209.06</v>
      </c>
      <c r="E22" s="141">
        <f>E7+E15</f>
        <v>574610.87</v>
      </c>
      <c r="F22" s="142">
        <f>F7+F15</f>
        <v>1420813.2972363848</v>
      </c>
      <c r="H22" s="57"/>
      <c r="I22" s="57"/>
      <c r="J22" s="129"/>
      <c r="K22" s="129"/>
    </row>
  </sheetData>
  <mergeCells count="3">
    <mergeCell ref="B6:B13"/>
    <mergeCell ref="B14:B21"/>
    <mergeCell ref="B22:C22"/>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6E0A6-E515-4B36-8850-D1C9E7916A15}">
  <dimension ref="A1:L20"/>
  <sheetViews>
    <sheetView zoomScaleNormal="100" workbookViewId="0">
      <selection activeCell="B27" sqref="B27"/>
    </sheetView>
  </sheetViews>
  <sheetFormatPr defaultColWidth="9.28515625" defaultRowHeight="13.5" x14ac:dyDescent="0.25"/>
  <cols>
    <col min="1" max="1" width="35.28515625" style="11" customWidth="1"/>
    <col min="2" max="2" width="45.7109375" style="11" customWidth="1"/>
    <col min="3" max="4" width="29.42578125" style="11" customWidth="1"/>
    <col min="5" max="5" width="28.42578125" style="11" customWidth="1"/>
    <col min="6" max="6" width="14" style="11" bestFit="1" customWidth="1"/>
    <col min="7" max="7" width="14.7109375" style="11" customWidth="1"/>
    <col min="8" max="8" width="26.42578125" style="11" customWidth="1"/>
    <col min="9" max="9" width="16.28515625" style="11" bestFit="1" customWidth="1"/>
    <col min="10" max="10" width="14" style="11" bestFit="1" customWidth="1"/>
    <col min="11" max="11" width="14.7109375" style="11" customWidth="1"/>
    <col min="12" max="12" width="26.7109375" style="11" customWidth="1"/>
    <col min="13" max="16384" width="9.28515625" style="11"/>
  </cols>
  <sheetData>
    <row r="1" spans="1:12" x14ac:dyDescent="0.25">
      <c r="A1" s="11" t="s">
        <v>11</v>
      </c>
      <c r="B1" s="11" t="s">
        <v>12</v>
      </c>
    </row>
    <row r="2" spans="1:12" x14ac:dyDescent="0.25">
      <c r="A2" s="11" t="s">
        <v>13</v>
      </c>
      <c r="B2" s="218">
        <v>45657</v>
      </c>
      <c r="C2" s="144"/>
      <c r="D2" s="144"/>
      <c r="E2" s="144"/>
      <c r="F2" s="144"/>
      <c r="G2" s="144"/>
      <c r="H2" s="144"/>
      <c r="I2" s="144"/>
      <c r="J2" s="144"/>
      <c r="K2" s="144"/>
      <c r="L2" s="144"/>
    </row>
    <row r="3" spans="1:12" x14ac:dyDescent="0.25">
      <c r="B3" s="144"/>
      <c r="C3" s="144"/>
      <c r="D3" s="144"/>
      <c r="E3" s="144"/>
      <c r="F3" s="144"/>
      <c r="G3" s="144"/>
      <c r="H3" s="144"/>
      <c r="I3" s="144"/>
      <c r="J3" s="144"/>
      <c r="K3" s="144"/>
      <c r="L3" s="144"/>
    </row>
    <row r="4" spans="1:12" ht="14.25" thickBot="1" x14ac:dyDescent="0.3">
      <c r="A4" s="83" t="s">
        <v>93</v>
      </c>
      <c r="B4" s="144" t="s">
        <v>7</v>
      </c>
      <c r="C4" s="144"/>
      <c r="D4" s="144"/>
      <c r="E4" s="144"/>
      <c r="F4" s="144"/>
      <c r="G4" s="144"/>
      <c r="H4" s="144"/>
      <c r="I4" s="144"/>
      <c r="J4" s="144"/>
      <c r="K4" s="144"/>
      <c r="L4" s="144"/>
    </row>
    <row r="5" spans="1:12" ht="28.5" x14ac:dyDescent="0.25">
      <c r="A5" s="18"/>
      <c r="B5" s="86"/>
      <c r="C5" s="145" t="s">
        <v>79</v>
      </c>
      <c r="D5" s="145" t="s">
        <v>80</v>
      </c>
      <c r="E5" s="146" t="s">
        <v>94</v>
      </c>
      <c r="F5" s="144"/>
      <c r="G5" s="144"/>
      <c r="H5" s="144"/>
      <c r="I5" s="144"/>
      <c r="J5" s="144"/>
      <c r="K5" s="144"/>
      <c r="L5" s="144"/>
    </row>
    <row r="6" spans="1:12" x14ac:dyDescent="0.25">
      <c r="A6" s="147" t="s">
        <v>95</v>
      </c>
      <c r="B6" s="148" t="s">
        <v>83</v>
      </c>
      <c r="C6" s="31"/>
      <c r="D6" s="31"/>
      <c r="E6" s="89"/>
      <c r="F6" s="144"/>
      <c r="G6" s="144"/>
      <c r="H6" s="144"/>
      <c r="I6" s="144"/>
      <c r="J6" s="144"/>
      <c r="K6" s="144"/>
      <c r="L6" s="144"/>
    </row>
    <row r="7" spans="1:12" ht="14.25" x14ac:dyDescent="0.25">
      <c r="A7" s="147"/>
      <c r="B7" s="149" t="s">
        <v>96</v>
      </c>
      <c r="C7" s="31"/>
      <c r="D7" s="31"/>
      <c r="E7" s="89"/>
      <c r="F7" s="144"/>
      <c r="G7" s="144"/>
      <c r="H7" s="144"/>
      <c r="I7" s="144"/>
      <c r="J7" s="144"/>
      <c r="K7" s="144"/>
      <c r="L7" s="144"/>
    </row>
    <row r="8" spans="1:12" ht="14.25" x14ac:dyDescent="0.25">
      <c r="A8" s="147" t="s">
        <v>97</v>
      </c>
      <c r="B8" s="149" t="s">
        <v>83</v>
      </c>
      <c r="C8" s="31"/>
      <c r="D8" s="31"/>
      <c r="E8" s="89"/>
      <c r="F8" s="144"/>
      <c r="G8" s="144"/>
      <c r="H8" s="144"/>
      <c r="I8" s="144"/>
      <c r="J8" s="144"/>
      <c r="K8" s="144"/>
      <c r="L8" s="144"/>
    </row>
    <row r="9" spans="1:12" ht="14.25" x14ac:dyDescent="0.25">
      <c r="A9" s="147"/>
      <c r="B9" s="149" t="s">
        <v>98</v>
      </c>
      <c r="C9" s="150">
        <f>C10+C11+C12+C13</f>
        <v>0</v>
      </c>
      <c r="D9" s="150">
        <f>D10+D11+D12+D13</f>
        <v>0</v>
      </c>
      <c r="E9" s="150">
        <f>E10+E11+E12+E13</f>
        <v>0</v>
      </c>
      <c r="F9" s="144"/>
      <c r="G9" s="144"/>
      <c r="H9" s="144"/>
      <c r="I9" s="144"/>
      <c r="J9" s="144"/>
      <c r="K9" s="144"/>
      <c r="L9" s="144"/>
    </row>
    <row r="10" spans="1:12" ht="14.25" x14ac:dyDescent="0.25">
      <c r="A10" s="147"/>
      <c r="B10" s="151" t="s">
        <v>99</v>
      </c>
      <c r="C10" s="31"/>
      <c r="D10" s="31"/>
      <c r="E10" s="89"/>
      <c r="F10" s="144"/>
      <c r="G10" s="144"/>
      <c r="H10" s="144"/>
      <c r="I10" s="144"/>
      <c r="J10" s="144"/>
      <c r="K10" s="144"/>
      <c r="L10" s="144"/>
    </row>
    <row r="11" spans="1:12" ht="14.25" x14ac:dyDescent="0.25">
      <c r="A11" s="147"/>
      <c r="B11" s="151" t="s">
        <v>100</v>
      </c>
      <c r="C11" s="31"/>
      <c r="D11" s="31"/>
      <c r="E11" s="89"/>
      <c r="F11" s="144"/>
      <c r="G11" s="144"/>
      <c r="H11" s="144"/>
      <c r="I11" s="144"/>
      <c r="J11" s="144"/>
      <c r="K11" s="144"/>
      <c r="L11" s="144"/>
    </row>
    <row r="12" spans="1:12" ht="28.5" x14ac:dyDescent="0.25">
      <c r="A12" s="147"/>
      <c r="B12" s="151" t="s">
        <v>101</v>
      </c>
      <c r="C12" s="31"/>
      <c r="D12" s="31"/>
      <c r="E12" s="89"/>
      <c r="F12" s="144"/>
      <c r="G12" s="144"/>
      <c r="H12" s="144"/>
      <c r="I12" s="144"/>
      <c r="J12" s="144"/>
      <c r="K12" s="144"/>
      <c r="L12" s="144"/>
    </row>
    <row r="13" spans="1:12" ht="14.25" x14ac:dyDescent="0.25">
      <c r="A13" s="147"/>
      <c r="B13" s="151" t="s">
        <v>102</v>
      </c>
      <c r="C13" s="31"/>
      <c r="D13" s="31"/>
      <c r="E13" s="89"/>
      <c r="F13" s="144"/>
      <c r="G13" s="144"/>
      <c r="H13" s="144"/>
      <c r="I13" s="144"/>
      <c r="J13" s="144"/>
      <c r="K13" s="144"/>
      <c r="L13" s="144"/>
    </row>
    <row r="14" spans="1:12" ht="14.25" x14ac:dyDescent="0.25">
      <c r="A14" s="147" t="s">
        <v>103</v>
      </c>
      <c r="B14" s="149" t="s">
        <v>83</v>
      </c>
      <c r="C14" s="31">
        <v>1</v>
      </c>
      <c r="D14" s="31"/>
      <c r="E14" s="89"/>
      <c r="F14" s="144"/>
      <c r="G14" s="144"/>
      <c r="H14" s="144"/>
      <c r="I14" s="144"/>
      <c r="J14" s="144"/>
      <c r="K14" s="144"/>
      <c r="L14" s="144"/>
    </row>
    <row r="15" spans="1:12" ht="14.25" x14ac:dyDescent="0.25">
      <c r="A15" s="147"/>
      <c r="B15" s="149" t="s">
        <v>98</v>
      </c>
      <c r="C15" s="150">
        <f>C16+C17+C18+C19</f>
        <v>22959.209183673469</v>
      </c>
      <c r="D15" s="150">
        <f>D16+D17+D18+D19</f>
        <v>0</v>
      </c>
      <c r="E15" s="150">
        <f>E16+E17+E18+E19</f>
        <v>0</v>
      </c>
      <c r="F15" s="144"/>
      <c r="G15" s="144"/>
      <c r="H15" s="144"/>
      <c r="I15" s="144"/>
      <c r="J15" s="144"/>
      <c r="K15" s="144"/>
      <c r="L15" s="144"/>
    </row>
    <row r="16" spans="1:12" ht="14.25" x14ac:dyDescent="0.25">
      <c r="A16" s="147"/>
      <c r="B16" s="151" t="s">
        <v>99</v>
      </c>
      <c r="C16" s="31">
        <v>22959.209183673469</v>
      </c>
      <c r="D16" s="31"/>
      <c r="E16" s="89"/>
      <c r="F16" s="144"/>
      <c r="G16" s="144"/>
      <c r="H16" s="144"/>
      <c r="I16" s="144"/>
      <c r="J16" s="144"/>
      <c r="K16" s="144"/>
      <c r="L16" s="144"/>
    </row>
    <row r="17" spans="1:12" ht="14.25" x14ac:dyDescent="0.25">
      <c r="A17" s="152"/>
      <c r="B17" s="153" t="s">
        <v>100</v>
      </c>
      <c r="C17" s="154"/>
      <c r="D17" s="154"/>
      <c r="E17" s="155"/>
      <c r="F17" s="144"/>
      <c r="G17" s="144"/>
      <c r="H17" s="144"/>
      <c r="I17" s="144"/>
      <c r="J17" s="144"/>
      <c r="K17" s="144"/>
      <c r="L17" s="144"/>
    </row>
    <row r="18" spans="1:12" ht="28.5" x14ac:dyDescent="0.25">
      <c r="A18" s="152"/>
      <c r="B18" s="153" t="s">
        <v>101</v>
      </c>
      <c r="C18" s="154"/>
      <c r="D18" s="154"/>
      <c r="E18" s="155"/>
      <c r="F18" s="144"/>
      <c r="G18" s="144"/>
      <c r="H18" s="144"/>
      <c r="I18" s="144"/>
      <c r="J18" s="144"/>
      <c r="K18" s="144"/>
      <c r="L18" s="144"/>
    </row>
    <row r="19" spans="1:12" ht="15" thickBot="1" x14ac:dyDescent="0.3">
      <c r="A19" s="156"/>
      <c r="B19" s="157" t="s">
        <v>102</v>
      </c>
      <c r="C19" s="92"/>
      <c r="D19" s="92"/>
      <c r="E19" s="93"/>
      <c r="F19" s="144"/>
      <c r="G19" s="144"/>
      <c r="H19" s="144"/>
      <c r="I19" s="144"/>
      <c r="J19" s="144"/>
      <c r="K19" s="144"/>
      <c r="L19" s="144"/>
    </row>
    <row r="20" spans="1:12" x14ac:dyDescent="0.25">
      <c r="A20" s="144"/>
      <c r="B20" s="144"/>
      <c r="C20" s="144"/>
      <c r="D20" s="144"/>
      <c r="E20" s="144"/>
      <c r="F20" s="144"/>
      <c r="G20" s="144"/>
      <c r="H20" s="144"/>
      <c r="I20" s="144"/>
      <c r="J20" s="144"/>
      <c r="K20" s="144"/>
      <c r="L20" s="144"/>
    </row>
  </sheetData>
  <mergeCells count="3">
    <mergeCell ref="A6:A7"/>
    <mergeCell ref="A8:A13"/>
    <mergeCell ref="A14:A1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83FB2-274F-44E2-A796-E070F8820C27}">
  <dimension ref="A1:G22"/>
  <sheetViews>
    <sheetView zoomScaleNormal="100" workbookViewId="0">
      <pane xSplit="2" ySplit="6" topLeftCell="C10" activePane="bottomRight" state="frozen"/>
      <selection activeCell="B34" sqref="B34"/>
      <selection pane="topRight" activeCell="B34" sqref="B34"/>
      <selection pane="bottomLeft" activeCell="B34" sqref="B34"/>
      <selection pane="bottomRight" activeCell="C34" sqref="C34"/>
    </sheetView>
  </sheetViews>
  <sheetFormatPr defaultColWidth="9.28515625" defaultRowHeight="13.5" x14ac:dyDescent="0.25"/>
  <cols>
    <col min="1" max="1" width="10.5703125" style="11" bestFit="1" customWidth="1"/>
    <col min="2" max="2" width="54.7109375" style="11" customWidth="1"/>
    <col min="3" max="3" width="26.7109375" style="11" customWidth="1"/>
    <col min="4" max="4" width="32.7109375" style="11" customWidth="1"/>
    <col min="5" max="5" width="26.7109375" style="11" customWidth="1"/>
    <col min="6" max="6" width="25.5703125" style="11" customWidth="1"/>
    <col min="7" max="7" width="28.28515625" style="11" customWidth="1"/>
    <col min="8" max="16384" width="9.28515625" style="11"/>
  </cols>
  <sheetData>
    <row r="1" spans="1:7" x14ac:dyDescent="0.25">
      <c r="A1" s="11" t="s">
        <v>11</v>
      </c>
      <c r="B1" s="158" t="s">
        <v>12</v>
      </c>
    </row>
    <row r="2" spans="1:7" x14ac:dyDescent="0.25">
      <c r="A2" s="11" t="s">
        <v>13</v>
      </c>
      <c r="B2" s="82">
        <v>45657</v>
      </c>
    </row>
    <row r="3" spans="1:7" x14ac:dyDescent="0.25">
      <c r="B3" s="159"/>
    </row>
    <row r="4" spans="1:7" ht="14.25" thickBot="1" x14ac:dyDescent="0.3">
      <c r="A4" s="83" t="s">
        <v>104</v>
      </c>
      <c r="B4" s="160" t="s">
        <v>8</v>
      </c>
    </row>
    <row r="5" spans="1:7" s="159" customFormat="1" ht="14.25" x14ac:dyDescent="0.25">
      <c r="A5" s="161"/>
      <c r="B5" s="19"/>
      <c r="C5" s="162" t="s">
        <v>17</v>
      </c>
      <c r="D5" s="163" t="s">
        <v>18</v>
      </c>
      <c r="E5" s="163" t="s">
        <v>19</v>
      </c>
      <c r="F5" s="163" t="s">
        <v>20</v>
      </c>
      <c r="G5" s="164" t="s">
        <v>70</v>
      </c>
    </row>
    <row r="6" spans="1:7" ht="85.5" x14ac:dyDescent="0.25">
      <c r="A6" s="165"/>
      <c r="B6" s="166"/>
      <c r="C6" s="167" t="s">
        <v>105</v>
      </c>
      <c r="D6" s="168" t="s">
        <v>106</v>
      </c>
      <c r="E6" s="168" t="s">
        <v>107</v>
      </c>
      <c r="F6" s="168" t="s">
        <v>108</v>
      </c>
      <c r="G6" s="169" t="s">
        <v>109</v>
      </c>
    </row>
    <row r="7" spans="1:7" ht="14.25" x14ac:dyDescent="0.25">
      <c r="A7" s="165">
        <v>1</v>
      </c>
      <c r="B7" s="170" t="s">
        <v>79</v>
      </c>
      <c r="C7" s="171">
        <f>SUM(C8:C11)</f>
        <v>0</v>
      </c>
      <c r="D7" s="171">
        <f t="shared" ref="D7:G7" si="0">SUM(D8:D11)</f>
        <v>0</v>
      </c>
      <c r="E7" s="171">
        <f t="shared" si="0"/>
        <v>0</v>
      </c>
      <c r="F7" s="171">
        <f t="shared" si="0"/>
        <v>0</v>
      </c>
      <c r="G7" s="171">
        <f t="shared" si="0"/>
        <v>0</v>
      </c>
    </row>
    <row r="8" spans="1:7" ht="14.25" x14ac:dyDescent="0.25">
      <c r="A8" s="165">
        <v>2</v>
      </c>
      <c r="B8" s="172" t="s">
        <v>110</v>
      </c>
      <c r="C8" s="173"/>
      <c r="D8" s="174"/>
      <c r="E8" s="174"/>
      <c r="F8" s="174"/>
      <c r="G8" s="175"/>
    </row>
    <row r="9" spans="1:7" ht="14.25" x14ac:dyDescent="0.25">
      <c r="A9" s="165">
        <v>3</v>
      </c>
      <c r="B9" s="172" t="s">
        <v>111</v>
      </c>
      <c r="C9" s="173"/>
      <c r="D9" s="174"/>
      <c r="E9" s="174"/>
      <c r="F9" s="174"/>
      <c r="G9" s="175"/>
    </row>
    <row r="10" spans="1:7" ht="14.25" x14ac:dyDescent="0.25">
      <c r="A10" s="165">
        <v>4</v>
      </c>
      <c r="B10" s="176" t="s">
        <v>112</v>
      </c>
      <c r="C10" s="173"/>
      <c r="D10" s="174"/>
      <c r="E10" s="174"/>
      <c r="F10" s="174"/>
      <c r="G10" s="175"/>
    </row>
    <row r="11" spans="1:7" ht="14.25" x14ac:dyDescent="0.25">
      <c r="A11" s="165">
        <v>5</v>
      </c>
      <c r="B11" s="172" t="s">
        <v>113</v>
      </c>
      <c r="C11" s="173"/>
      <c r="D11" s="174"/>
      <c r="E11" s="174"/>
      <c r="F11" s="174"/>
      <c r="G11" s="175"/>
    </row>
    <row r="12" spans="1:7" ht="14.25" x14ac:dyDescent="0.25">
      <c r="A12" s="165">
        <v>6</v>
      </c>
      <c r="B12" s="124" t="s">
        <v>80</v>
      </c>
      <c r="C12" s="127">
        <f>SUM(C13:C16)</f>
        <v>0</v>
      </c>
      <c r="D12" s="127">
        <f>SUM(D13:D16)</f>
        <v>0</v>
      </c>
      <c r="E12" s="127">
        <f>SUM(E13:E16)</f>
        <v>0</v>
      </c>
      <c r="F12" s="127">
        <f>SUM(F13:F16)</f>
        <v>0</v>
      </c>
      <c r="G12" s="128">
        <f>SUM(G13:G16)</f>
        <v>0</v>
      </c>
    </row>
    <row r="13" spans="1:7" ht="14.25" x14ac:dyDescent="0.25">
      <c r="A13" s="165">
        <v>7</v>
      </c>
      <c r="B13" s="172" t="s">
        <v>110</v>
      </c>
      <c r="C13" s="125"/>
      <c r="D13" s="125"/>
      <c r="E13" s="125"/>
      <c r="F13" s="125"/>
      <c r="G13" s="126"/>
    </row>
    <row r="14" spans="1:7" ht="14.25" x14ac:dyDescent="0.25">
      <c r="A14" s="165">
        <v>8</v>
      </c>
      <c r="B14" s="172" t="s">
        <v>111</v>
      </c>
      <c r="C14" s="125"/>
      <c r="D14" s="125"/>
      <c r="E14" s="125"/>
      <c r="F14" s="125"/>
      <c r="G14" s="126"/>
    </row>
    <row r="15" spans="1:7" ht="14.25" x14ac:dyDescent="0.25">
      <c r="A15" s="165">
        <v>9</v>
      </c>
      <c r="B15" s="176" t="s">
        <v>112</v>
      </c>
      <c r="C15" s="125"/>
      <c r="D15" s="125"/>
      <c r="E15" s="125"/>
      <c r="F15" s="125"/>
      <c r="G15" s="126"/>
    </row>
    <row r="16" spans="1:7" ht="14.25" x14ac:dyDescent="0.25">
      <c r="A16" s="165">
        <v>10</v>
      </c>
      <c r="B16" s="172" t="s">
        <v>113</v>
      </c>
      <c r="C16" s="125"/>
      <c r="D16" s="125"/>
      <c r="E16" s="125"/>
      <c r="F16" s="125"/>
      <c r="G16" s="126"/>
    </row>
    <row r="17" spans="1:7" ht="14.25" x14ac:dyDescent="0.25">
      <c r="A17" s="165">
        <v>11</v>
      </c>
      <c r="B17" s="124" t="s">
        <v>114</v>
      </c>
      <c r="C17" s="127">
        <f>SUM(C18:C21)</f>
        <v>0</v>
      </c>
      <c r="D17" s="127">
        <f>SUM(D18:D21)</f>
        <v>0</v>
      </c>
      <c r="E17" s="127">
        <f>SUM(E18:E21)</f>
        <v>0</v>
      </c>
      <c r="F17" s="127">
        <f>SUM(F18:F21)</f>
        <v>0</v>
      </c>
      <c r="G17" s="128">
        <f>SUM(G18:G21)</f>
        <v>0</v>
      </c>
    </row>
    <row r="18" spans="1:7" ht="14.25" x14ac:dyDescent="0.25">
      <c r="A18" s="165">
        <v>12</v>
      </c>
      <c r="B18" s="172" t="s">
        <v>110</v>
      </c>
      <c r="C18" s="125"/>
      <c r="D18" s="125"/>
      <c r="E18" s="125" t="s">
        <v>115</v>
      </c>
      <c r="F18" s="125"/>
      <c r="G18" s="126"/>
    </row>
    <row r="19" spans="1:7" ht="14.25" x14ac:dyDescent="0.25">
      <c r="A19" s="165">
        <v>13</v>
      </c>
      <c r="B19" s="172" t="s">
        <v>111</v>
      </c>
      <c r="C19" s="125"/>
      <c r="D19" s="125"/>
      <c r="E19" s="125"/>
      <c r="F19" s="125"/>
      <c r="G19" s="126"/>
    </row>
    <row r="20" spans="1:7" ht="14.25" x14ac:dyDescent="0.25">
      <c r="A20" s="165">
        <v>14</v>
      </c>
      <c r="B20" s="176" t="s">
        <v>112</v>
      </c>
      <c r="C20" s="125"/>
      <c r="D20" s="125"/>
      <c r="E20" s="125"/>
      <c r="F20" s="125"/>
      <c r="G20" s="126"/>
    </row>
    <row r="21" spans="1:7" ht="14.25" x14ac:dyDescent="0.25">
      <c r="A21" s="165">
        <v>15</v>
      </c>
      <c r="B21" s="172" t="s">
        <v>113</v>
      </c>
      <c r="C21" s="125"/>
      <c r="D21" s="125"/>
      <c r="E21" s="125"/>
      <c r="F21" s="125"/>
      <c r="G21" s="126"/>
    </row>
    <row r="22" spans="1:7" ht="15" thickBot="1" x14ac:dyDescent="0.3">
      <c r="A22" s="165">
        <v>16</v>
      </c>
      <c r="B22" s="177" t="s">
        <v>116</v>
      </c>
      <c r="C22" s="178">
        <f>C12+C17</f>
        <v>0</v>
      </c>
      <c r="D22" s="178">
        <f>D12+D17</f>
        <v>0</v>
      </c>
      <c r="E22" s="178">
        <f>E12+E17</f>
        <v>0</v>
      </c>
      <c r="F22" s="178">
        <f>F12+F17</f>
        <v>0</v>
      </c>
      <c r="G22" s="179">
        <f>G12+G17</f>
        <v>0</v>
      </c>
    </row>
  </sheetData>
  <pageMargins left="0.7" right="0.7" top="0.75" bottom="0.75" header="0.3" footer="0.3"/>
  <pageSetup orientation="portrait" horizont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BC7EA-5447-4194-9602-5329B8203F6D}">
  <dimension ref="A1:R19"/>
  <sheetViews>
    <sheetView workbookViewId="0">
      <pane xSplit="2" ySplit="8" topLeftCell="C9" activePane="bottomRight" state="frozen"/>
      <selection activeCell="C45" sqref="C45"/>
      <selection pane="topRight" activeCell="C45" sqref="C45"/>
      <selection pane="bottomLeft" activeCell="C45" sqref="C45"/>
      <selection pane="bottomRight" activeCell="D34" sqref="D34"/>
    </sheetView>
  </sheetViews>
  <sheetFormatPr defaultColWidth="9.28515625" defaultRowHeight="13.5" x14ac:dyDescent="0.25"/>
  <cols>
    <col min="1" max="1" width="10.5703125" style="11" bestFit="1" customWidth="1"/>
    <col min="2" max="2" width="89.28515625" style="11" bestFit="1" customWidth="1"/>
    <col min="3" max="3" width="15.28515625" style="113" customWidth="1"/>
    <col min="4" max="5" width="13.7109375" style="113" customWidth="1"/>
    <col min="6" max="6" width="16.28515625" style="113" customWidth="1"/>
    <col min="7" max="8" width="13.7109375" style="113" customWidth="1"/>
    <col min="9" max="9" width="17.5703125" style="113" customWidth="1"/>
    <col min="10" max="10" width="14.5703125" style="113" customWidth="1"/>
    <col min="11" max="12" width="13.7109375" style="113" customWidth="1"/>
    <col min="13" max="13" width="15" style="113" customWidth="1"/>
    <col min="14" max="15" width="13.7109375" style="113" customWidth="1"/>
    <col min="16" max="17" width="15.7109375" style="113" customWidth="1"/>
    <col min="18" max="18" width="9.28515625" style="113"/>
    <col min="19" max="16384" width="9.28515625" style="11"/>
  </cols>
  <sheetData>
    <row r="1" spans="1:15" x14ac:dyDescent="0.25">
      <c r="A1" s="11" t="s">
        <v>11</v>
      </c>
      <c r="B1" s="11" t="s">
        <v>12</v>
      </c>
    </row>
    <row r="2" spans="1:15" x14ac:dyDescent="0.25">
      <c r="A2" s="11" t="s">
        <v>13</v>
      </c>
      <c r="B2" s="82">
        <v>45657</v>
      </c>
    </row>
    <row r="4" spans="1:15" ht="14.25" thickBot="1" x14ac:dyDescent="0.3">
      <c r="A4" s="83" t="s">
        <v>117</v>
      </c>
      <c r="B4" s="180" t="s">
        <v>118</v>
      </c>
    </row>
    <row r="5" spans="1:15" x14ac:dyDescent="0.25">
      <c r="A5" s="40"/>
      <c r="B5" s="181"/>
      <c r="C5" s="182" t="s">
        <v>17</v>
      </c>
      <c r="D5" s="182" t="s">
        <v>18</v>
      </c>
      <c r="E5" s="182" t="s">
        <v>19</v>
      </c>
      <c r="F5" s="182" t="s">
        <v>20</v>
      </c>
      <c r="G5" s="182" t="s">
        <v>70</v>
      </c>
      <c r="H5" s="182" t="s">
        <v>119</v>
      </c>
      <c r="I5" s="182" t="s">
        <v>120</v>
      </c>
      <c r="J5" s="182" t="s">
        <v>121</v>
      </c>
      <c r="K5" s="182" t="s">
        <v>122</v>
      </c>
      <c r="L5" s="182" t="s">
        <v>123</v>
      </c>
      <c r="M5" s="182" t="s">
        <v>124</v>
      </c>
      <c r="N5" s="182" t="s">
        <v>125</v>
      </c>
      <c r="O5" s="183" t="s">
        <v>126</v>
      </c>
    </row>
    <row r="6" spans="1:15" x14ac:dyDescent="0.25">
      <c r="A6" s="45"/>
      <c r="B6" s="56"/>
      <c r="C6" s="43" t="s">
        <v>127</v>
      </c>
      <c r="D6" s="43"/>
      <c r="E6" s="43"/>
      <c r="F6" s="184" t="s">
        <v>128</v>
      </c>
      <c r="G6" s="184"/>
      <c r="H6" s="184"/>
      <c r="I6" s="184"/>
      <c r="J6" s="184"/>
      <c r="K6" s="184"/>
      <c r="L6" s="184"/>
      <c r="M6" s="184" t="s">
        <v>129</v>
      </c>
      <c r="N6" s="184"/>
      <c r="O6" s="73"/>
    </row>
    <row r="7" spans="1:15" ht="15" customHeight="1" x14ac:dyDescent="0.25">
      <c r="A7" s="45"/>
      <c r="B7" s="56"/>
      <c r="C7" s="184" t="s">
        <v>130</v>
      </c>
      <c r="D7" s="184" t="s">
        <v>131</v>
      </c>
      <c r="E7" s="184" t="s">
        <v>132</v>
      </c>
      <c r="F7" s="184" t="s">
        <v>133</v>
      </c>
      <c r="G7" s="184"/>
      <c r="H7" s="184" t="s">
        <v>134</v>
      </c>
      <c r="I7" s="184" t="s">
        <v>135</v>
      </c>
      <c r="J7" s="184"/>
      <c r="K7" s="185" t="s">
        <v>136</v>
      </c>
      <c r="L7" s="185"/>
      <c r="M7" s="43" t="s">
        <v>137</v>
      </c>
      <c r="N7" s="43" t="s">
        <v>138</v>
      </c>
      <c r="O7" s="73" t="s">
        <v>139</v>
      </c>
    </row>
    <row r="8" spans="1:15" ht="40.5" x14ac:dyDescent="0.25">
      <c r="A8" s="45"/>
      <c r="B8" s="56"/>
      <c r="C8" s="184"/>
      <c r="D8" s="184"/>
      <c r="E8" s="184"/>
      <c r="F8" s="72" t="s">
        <v>86</v>
      </c>
      <c r="G8" s="72" t="s">
        <v>140</v>
      </c>
      <c r="H8" s="184"/>
      <c r="I8" s="72" t="s">
        <v>141</v>
      </c>
      <c r="J8" s="72" t="s">
        <v>142</v>
      </c>
      <c r="K8" s="186" t="s">
        <v>143</v>
      </c>
      <c r="L8" s="186" t="s">
        <v>144</v>
      </c>
      <c r="M8" s="43"/>
      <c r="N8" s="43"/>
      <c r="O8" s="73"/>
    </row>
    <row r="9" spans="1:15" x14ac:dyDescent="0.25">
      <c r="A9" s="187"/>
      <c r="B9" s="188" t="s">
        <v>145</v>
      </c>
      <c r="C9" s="189"/>
      <c r="D9" s="189"/>
      <c r="E9" s="189"/>
      <c r="F9" s="189"/>
      <c r="G9" s="189"/>
      <c r="H9" s="189"/>
      <c r="I9" s="189"/>
      <c r="J9" s="189"/>
      <c r="K9" s="189"/>
      <c r="L9" s="189"/>
      <c r="M9" s="189"/>
      <c r="N9" s="189"/>
      <c r="O9" s="190"/>
    </row>
    <row r="10" spans="1:15" x14ac:dyDescent="0.25">
      <c r="A10" s="45">
        <v>1</v>
      </c>
      <c r="B10" s="191" t="s">
        <v>146</v>
      </c>
      <c r="C10" s="192">
        <f>SUM(C11:C17)</f>
        <v>0</v>
      </c>
      <c r="D10" s="192">
        <f>SUM(D11:D17)</f>
        <v>0</v>
      </c>
      <c r="E10" s="192">
        <f>SUM(E11:E17)</f>
        <v>0</v>
      </c>
      <c r="F10" s="193">
        <f t="shared" ref="F10:O10" si="0">SUM(F11:F17)</f>
        <v>0</v>
      </c>
      <c r="G10" s="193">
        <f t="shared" si="0"/>
        <v>0</v>
      </c>
      <c r="H10" s="192">
        <f t="shared" si="0"/>
        <v>0</v>
      </c>
      <c r="I10" s="192">
        <f t="shared" si="0"/>
        <v>0</v>
      </c>
      <c r="J10" s="192">
        <f t="shared" si="0"/>
        <v>0</v>
      </c>
      <c r="K10" s="192">
        <f t="shared" si="0"/>
        <v>0</v>
      </c>
      <c r="L10" s="192">
        <f t="shared" si="0"/>
        <v>0</v>
      </c>
      <c r="M10" s="193">
        <f>SUM(M11:M17)</f>
        <v>0</v>
      </c>
      <c r="N10" s="193">
        <f t="shared" si="0"/>
        <v>0</v>
      </c>
      <c r="O10" s="194">
        <f t="shared" si="0"/>
        <v>0</v>
      </c>
    </row>
    <row r="11" spans="1:15" x14ac:dyDescent="0.25">
      <c r="A11" s="45">
        <v>1.1000000000000001</v>
      </c>
      <c r="B11" s="56"/>
      <c r="C11" s="30"/>
      <c r="D11" s="30"/>
      <c r="E11" s="192">
        <f>C11+D11</f>
        <v>0</v>
      </c>
      <c r="F11" s="30"/>
      <c r="G11" s="30"/>
      <c r="H11" s="30"/>
      <c r="I11" s="30"/>
      <c r="J11" s="30"/>
      <c r="K11" s="195"/>
      <c r="L11" s="195"/>
      <c r="M11" s="192">
        <f>C11+F11-H11-I11</f>
        <v>0</v>
      </c>
      <c r="N11" s="192">
        <f>D11+G11+H11-J11+K11-L11</f>
        <v>0</v>
      </c>
      <c r="O11" s="194">
        <f t="shared" ref="O11:O17" si="1">M11+N11</f>
        <v>0</v>
      </c>
    </row>
    <row r="12" spans="1:15" x14ac:dyDescent="0.25">
      <c r="A12" s="45">
        <v>1.2</v>
      </c>
      <c r="B12" s="56"/>
      <c r="C12" s="30"/>
      <c r="D12" s="30"/>
      <c r="E12" s="192">
        <f t="shared" ref="E12:E17" si="2">C12+D12</f>
        <v>0</v>
      </c>
      <c r="F12" s="30"/>
      <c r="G12" s="30"/>
      <c r="H12" s="30"/>
      <c r="I12" s="30"/>
      <c r="J12" s="30"/>
      <c r="K12" s="195"/>
      <c r="L12" s="195"/>
      <c r="M12" s="192">
        <f t="shared" ref="M12:M15" si="3">C12+F12-H12-I12</f>
        <v>0</v>
      </c>
      <c r="N12" s="192">
        <f t="shared" ref="N12:N17" si="4">D12+G12+H12-J12+K12-L12</f>
        <v>0</v>
      </c>
      <c r="O12" s="194">
        <f t="shared" si="1"/>
        <v>0</v>
      </c>
    </row>
    <row r="13" spans="1:15" x14ac:dyDescent="0.25">
      <c r="A13" s="45">
        <v>1.3</v>
      </c>
      <c r="B13" s="56"/>
      <c r="C13" s="30"/>
      <c r="D13" s="30"/>
      <c r="E13" s="192">
        <f t="shared" si="2"/>
        <v>0</v>
      </c>
      <c r="F13" s="30"/>
      <c r="G13" s="30"/>
      <c r="H13" s="30"/>
      <c r="I13" s="30"/>
      <c r="J13" s="30"/>
      <c r="K13" s="195"/>
      <c r="L13" s="195"/>
      <c r="M13" s="192">
        <f t="shared" si="3"/>
        <v>0</v>
      </c>
      <c r="N13" s="192">
        <f t="shared" si="4"/>
        <v>0</v>
      </c>
      <c r="O13" s="194">
        <f t="shared" si="1"/>
        <v>0</v>
      </c>
    </row>
    <row r="14" spans="1:15" x14ac:dyDescent="0.25">
      <c r="A14" s="45">
        <v>1.4</v>
      </c>
      <c r="B14" s="56"/>
      <c r="C14" s="30"/>
      <c r="D14" s="30"/>
      <c r="E14" s="192">
        <f t="shared" si="2"/>
        <v>0</v>
      </c>
      <c r="F14" s="30"/>
      <c r="G14" s="30"/>
      <c r="H14" s="30"/>
      <c r="I14" s="30"/>
      <c r="J14" s="30"/>
      <c r="K14" s="195"/>
      <c r="L14" s="195"/>
      <c r="M14" s="192">
        <f t="shared" si="3"/>
        <v>0</v>
      </c>
      <c r="N14" s="192">
        <f t="shared" si="4"/>
        <v>0</v>
      </c>
      <c r="O14" s="194">
        <f t="shared" si="1"/>
        <v>0</v>
      </c>
    </row>
    <row r="15" spans="1:15" x14ac:dyDescent="0.25">
      <c r="A15" s="45">
        <v>1.5</v>
      </c>
      <c r="B15" s="56"/>
      <c r="C15" s="30"/>
      <c r="D15" s="30"/>
      <c r="E15" s="192">
        <f t="shared" si="2"/>
        <v>0</v>
      </c>
      <c r="F15" s="30"/>
      <c r="G15" s="30"/>
      <c r="H15" s="30"/>
      <c r="I15" s="30"/>
      <c r="J15" s="30"/>
      <c r="K15" s="195"/>
      <c r="L15" s="195"/>
      <c r="M15" s="192">
        <f t="shared" si="3"/>
        <v>0</v>
      </c>
      <c r="N15" s="192">
        <f t="shared" si="4"/>
        <v>0</v>
      </c>
      <c r="O15" s="194">
        <f t="shared" si="1"/>
        <v>0</v>
      </c>
    </row>
    <row r="16" spans="1:15" x14ac:dyDescent="0.25">
      <c r="A16" s="45">
        <v>1.6</v>
      </c>
      <c r="B16" s="56"/>
      <c r="C16" s="30"/>
      <c r="D16" s="30"/>
      <c r="E16" s="192">
        <f t="shared" si="2"/>
        <v>0</v>
      </c>
      <c r="F16" s="30"/>
      <c r="G16" s="30"/>
      <c r="H16" s="30"/>
      <c r="I16" s="30"/>
      <c r="J16" s="30"/>
      <c r="K16" s="195"/>
      <c r="L16" s="195"/>
      <c r="M16" s="192">
        <f>C16+F16-H16-I16</f>
        <v>0</v>
      </c>
      <c r="N16" s="192">
        <f t="shared" si="4"/>
        <v>0</v>
      </c>
      <c r="O16" s="194">
        <f t="shared" si="1"/>
        <v>0</v>
      </c>
    </row>
    <row r="17" spans="1:15" x14ac:dyDescent="0.25">
      <c r="A17" s="45" t="s">
        <v>147</v>
      </c>
      <c r="B17" s="56"/>
      <c r="C17" s="30"/>
      <c r="D17" s="30"/>
      <c r="E17" s="192">
        <f t="shared" si="2"/>
        <v>0</v>
      </c>
      <c r="F17" s="30"/>
      <c r="G17" s="30"/>
      <c r="H17" s="30"/>
      <c r="I17" s="30"/>
      <c r="J17" s="30"/>
      <c r="K17" s="195"/>
      <c r="L17" s="195"/>
      <c r="M17" s="192">
        <f>C17+F17-H17-I17</f>
        <v>0</v>
      </c>
      <c r="N17" s="192">
        <f t="shared" si="4"/>
        <v>0</v>
      </c>
      <c r="O17" s="194">
        <f t="shared" si="1"/>
        <v>0</v>
      </c>
    </row>
    <row r="18" spans="1:15" x14ac:dyDescent="0.25">
      <c r="A18" s="187"/>
      <c r="B18" s="11" t="s">
        <v>114</v>
      </c>
      <c r="C18" s="189"/>
      <c r="D18" s="189"/>
      <c r="E18" s="189"/>
      <c r="F18" s="189"/>
      <c r="G18" s="189"/>
      <c r="H18" s="189"/>
      <c r="I18" s="189"/>
      <c r="J18" s="189"/>
      <c r="K18" s="189"/>
      <c r="L18" s="189"/>
      <c r="M18" s="189"/>
      <c r="N18" s="189"/>
      <c r="O18" s="190"/>
    </row>
    <row r="19" spans="1:15" ht="11.25" customHeight="1" thickBot="1" x14ac:dyDescent="0.3">
      <c r="A19" s="37">
        <v>2</v>
      </c>
      <c r="B19" s="196" t="s">
        <v>146</v>
      </c>
      <c r="C19" s="197"/>
      <c r="D19" s="197"/>
      <c r="E19" s="197"/>
      <c r="F19" s="197"/>
      <c r="G19" s="197"/>
      <c r="H19" s="197"/>
      <c r="I19" s="197"/>
      <c r="J19" s="197"/>
      <c r="K19" s="197"/>
      <c r="L19" s="197"/>
      <c r="M19" s="197">
        <f>C19+F19-H19-I19</f>
        <v>0</v>
      </c>
      <c r="N19" s="197">
        <f t="shared" ref="N19" si="5">D19+G19+H19-J19+K19-L19</f>
        <v>0</v>
      </c>
      <c r="O19" s="198">
        <f>M19+N19</f>
        <v>0</v>
      </c>
    </row>
  </sheetData>
  <mergeCells count="13">
    <mergeCell ref="M7:M8"/>
    <mergeCell ref="N7:N8"/>
    <mergeCell ref="O7:O8"/>
    <mergeCell ref="C6:E6"/>
    <mergeCell ref="F6:L6"/>
    <mergeCell ref="M6:O6"/>
    <mergeCell ref="C7:C8"/>
    <mergeCell ref="D7:D8"/>
    <mergeCell ref="E7:E8"/>
    <mergeCell ref="F7:G7"/>
    <mergeCell ref="H7:H8"/>
    <mergeCell ref="I7:J7"/>
    <mergeCell ref="K7:L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Info</vt:lpstr>
      <vt:lpstr>20. LI3</vt:lpstr>
      <vt:lpstr>21. LI4</vt:lpstr>
      <vt:lpstr>22. OR1</vt:lpstr>
      <vt:lpstr>23. OR2</vt:lpstr>
      <vt:lpstr>24. Rem1</vt:lpstr>
      <vt:lpstr>25. Rem 2</vt:lpstr>
      <vt:lpstr>26. Rem 3</vt:lpstr>
      <vt:lpstr>27. REM 4</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 Potskhverashvili</dc:creator>
  <cp:lastModifiedBy>Irma Potskhverashvili</cp:lastModifiedBy>
  <dcterms:created xsi:type="dcterms:W3CDTF">2025-05-15T07:06:47Z</dcterms:created>
  <dcterms:modified xsi:type="dcterms:W3CDTF">2025-05-15T07:39:13Z</dcterms:modified>
</cp:coreProperties>
</file>