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112" windowWidth="15576" windowHeight="6816" tabRatio="919" firstSheet="6" activeTab="15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10. CC2" sheetId="69" r:id="rId11"/>
    <sheet name="11. CRWA " sheetId="90" r:id="rId12"/>
    <sheet name="12. CRM" sheetId="64" r:id="rId13"/>
    <sheet name="13. CRME " sheetId="91" r:id="rId14"/>
    <sheet name="14. LCR" sheetId="93" r:id="rId15"/>
    <sheet name="15. CCR " sheetId="92" r:id="rId16"/>
  </sheets>
  <externalReferences>
    <externalReference r:id="rId17"/>
    <externalReference r:id="rId18"/>
    <externalReference r:id="rId19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1">#REF!</definedName>
    <definedName name="ACC_BALACC" localSheetId="13">#REF!</definedName>
    <definedName name="ACC_BALACC" localSheetId="14">#REF!</definedName>
    <definedName name="ACC_BALACC" localSheetId="15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1">#REF!</definedName>
    <definedName name="ACC_CRS" localSheetId="13">#REF!</definedName>
    <definedName name="ACC_CRS" localSheetId="14">#REF!</definedName>
    <definedName name="ACC_CRS" localSheetId="15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1">#REF!</definedName>
    <definedName name="ACC_DBS" localSheetId="13">#REF!</definedName>
    <definedName name="ACC_DBS" localSheetId="14">#REF!</definedName>
    <definedName name="ACC_DBS" localSheetId="15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1">#REF!</definedName>
    <definedName name="ACC_ISO" localSheetId="13">#REF!</definedName>
    <definedName name="ACC_ISO" localSheetId="14">#REF!</definedName>
    <definedName name="ACC_ISO" localSheetId="15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1">#REF!</definedName>
    <definedName name="ACC_SALDO" localSheetId="13">#REF!</definedName>
    <definedName name="ACC_SALDO" localSheetId="14">#REF!</definedName>
    <definedName name="ACC_SALDO" localSheetId="15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1">#REF!</definedName>
    <definedName name="BS_BALACC" localSheetId="13">#REF!</definedName>
    <definedName name="BS_BALACC" localSheetId="14">#REF!</definedName>
    <definedName name="BS_BALACC" localSheetId="15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1">#REF!</definedName>
    <definedName name="BS_BALANCE" localSheetId="13">#REF!</definedName>
    <definedName name="BS_BALANCE" localSheetId="14">#REF!</definedName>
    <definedName name="BS_BALANCE" localSheetId="15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1">#REF!</definedName>
    <definedName name="BS_CR" localSheetId="13">#REF!</definedName>
    <definedName name="BS_CR" localSheetId="14">#REF!</definedName>
    <definedName name="BS_CR" localSheetId="15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1">#REF!</definedName>
    <definedName name="BS_CR_EQU" localSheetId="13">#REF!</definedName>
    <definedName name="BS_CR_EQU" localSheetId="14">#REF!</definedName>
    <definedName name="BS_CR_EQU" localSheetId="15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1">#REF!</definedName>
    <definedName name="BS_DB" localSheetId="13">#REF!</definedName>
    <definedName name="BS_DB" localSheetId="14">#REF!</definedName>
    <definedName name="BS_DB" localSheetId="15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1">#REF!</definedName>
    <definedName name="BS_DB_EQU" localSheetId="13">#REF!</definedName>
    <definedName name="BS_DB_EQU" localSheetId="14">#REF!</definedName>
    <definedName name="BS_DB_EQU" localSheetId="15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1">#REF!</definedName>
    <definedName name="BS_DT" localSheetId="13">#REF!</definedName>
    <definedName name="BS_DT" localSheetId="14">#REF!</definedName>
    <definedName name="BS_DT" localSheetId="15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1">#REF!</definedName>
    <definedName name="BS_ISO" localSheetId="13">#REF!</definedName>
    <definedName name="BS_ISO" localSheetId="14">#REF!</definedName>
    <definedName name="BS_ISO" localSheetId="15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1">#REF!</definedName>
    <definedName name="CurrentDate" localSheetId="13">#REF!</definedName>
    <definedName name="CurrentDate" localSheetId="14">#REF!</definedName>
    <definedName name="CurrentDate" localSheetId="15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/>
</workbook>
</file>

<file path=xl/calcChain.xml><?xml version="1.0" encoding="utf-8"?>
<calcChain xmlns="http://schemas.openxmlformats.org/spreadsheetml/2006/main">
  <c r="K8" i="92" l="1"/>
  <c r="N20" i="92" l="1"/>
  <c r="N19" i="92"/>
  <c r="E19" i="92"/>
  <c r="N18" i="92"/>
  <c r="E18" i="92"/>
  <c r="N17" i="92"/>
  <c r="E17" i="92"/>
  <c r="N16" i="92"/>
  <c r="E16" i="92"/>
  <c r="N15" i="92"/>
  <c r="N14" i="92" s="1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N7" i="92" s="1"/>
  <c r="E8" i="92"/>
  <c r="E7" i="92" s="1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C7" i="92"/>
  <c r="N21" i="92" l="1"/>
  <c r="E21" i="92"/>
  <c r="C21" i="92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T21" i="64" l="1"/>
  <c r="U21" i="64"/>
  <c r="S21" i="64"/>
  <c r="C21" i="64"/>
  <c r="K22" i="90" l="1"/>
  <c r="L22" i="90"/>
  <c r="M22" i="90"/>
  <c r="N22" i="90"/>
  <c r="O22" i="90"/>
  <c r="P22" i="90"/>
  <c r="Q22" i="90"/>
  <c r="R22" i="90"/>
  <c r="S22" i="90"/>
  <c r="C22" i="90" l="1"/>
  <c r="D22" i="90" l="1"/>
  <c r="E22" i="90"/>
  <c r="F22" i="90"/>
  <c r="G22" i="90"/>
  <c r="H22" i="90"/>
  <c r="I22" i="90"/>
  <c r="J22" i="90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<sst xmlns="http://schemas.openxmlformats.org/spreadsheetml/2006/main" count="669" uniqueCount="451">
  <si>
    <t>a</t>
  </si>
  <si>
    <t>b</t>
  </si>
  <si>
    <t>c</t>
  </si>
  <si>
    <t>d</t>
  </si>
  <si>
    <t>e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</si>
  <si>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</si>
  <si>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</si>
  <si>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</si>
  <si>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</si>
  <si>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</si>
  <si>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</si>
  <si>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</si>
  <si>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</si>
  <si>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</si>
  <si>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</si>
  <si>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</si>
  <si>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</si>
  <si>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</si>
  <si>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</si>
  <si>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</si>
  <si>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</si>
  <si>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</si>
  <si>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</si>
  <si>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</si>
  <si>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</si>
  <si>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</si>
  <si>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</si>
  <si>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</si>
  <si>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</si>
  <si>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</si>
  <si>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</si>
  <si>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</si>
  <si>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</si>
  <si>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</si>
  <si>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</si>
  <si>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</si>
  <si>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</si>
  <si>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</si>
  <si>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</si>
  <si>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</si>
  <si>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</si>
  <si>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</si>
  <si>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</si>
  <si>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</si>
  <si>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</si>
  <si>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</si>
  <si>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</si>
  <si>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</si>
  <si>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</si>
  <si>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</si>
  <si>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</si>
  <si>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</si>
  <si>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</si>
  <si>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</si>
  <si>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</si>
  <si>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</si>
  <si>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</si>
  <si>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</si>
  <si>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</si>
  <si>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</si>
  <si>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</si>
  <si>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</si>
  <si>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</si>
  <si>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</si>
  <si>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</si>
  <si>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</si>
  <si>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</si>
  <si>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</si>
  <si>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</si>
  <si>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</si>
  <si>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</si>
  <si>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</si>
  <si>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</si>
  <si>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</si>
  <si>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</si>
  <si>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</si>
  <si>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</si>
  <si>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</si>
  <si>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</si>
  <si>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</si>
  <si>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</si>
  <si>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</si>
  <si>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</si>
  <si>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</si>
  <si>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</si>
  <si>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</si>
  <si>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</si>
  <si>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</si>
  <si>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</si>
  <si>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</si>
  <si>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</si>
  <si>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</si>
  <si>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</si>
  <si>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</si>
  <si>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</si>
  <si>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</si>
  <si>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</si>
  <si>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</si>
  <si>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</si>
  <si>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</si>
  <si>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</si>
  <si>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</si>
  <si>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</si>
  <si>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</si>
  <si>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</si>
  <si>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</si>
  <si>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</si>
  <si>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</si>
  <si>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</si>
  <si>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</si>
  <si>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</si>
  <si>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</si>
  <si>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</si>
  <si>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</si>
  <si>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</si>
  <si>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</si>
  <si>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</si>
  <si>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</si>
  <si>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</si>
  <si>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</si>
  <si>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</si>
  <si>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</si>
  <si>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</si>
  <si>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</si>
  <si>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</si>
  <si>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</si>
  <si>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</si>
  <si>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</si>
  <si>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</si>
  <si>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</si>
  <si>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</si>
  <si>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</si>
  <si>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</si>
  <si>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</si>
  <si>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</si>
  <si>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</si>
  <si>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</si>
  <si>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</si>
  <si>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</si>
  <si>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</si>
  <si>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</si>
  <si>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</si>
  <si>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</si>
  <si>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</si>
  <si>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</si>
  <si>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</si>
  <si>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</si>
  <si>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</si>
  <si>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</si>
  <si>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</si>
  <si>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</si>
  <si>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</si>
  <si>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</si>
  <si>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</si>
  <si>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</si>
  <si>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</si>
  <si>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</si>
  <si>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</si>
  <si>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</si>
  <si>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</si>
  <si>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</si>
  <si>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</si>
  <si>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</si>
  <si>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</si>
  <si>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</si>
  <si>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</si>
  <si>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</si>
  <si>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</si>
  <si>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</si>
  <si>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</si>
  <si>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</si>
  <si>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</si>
  <si>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</si>
  <si>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</si>
  <si>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</si>
  <si>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</si>
  <si>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</si>
  <si>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</si>
  <si>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</si>
  <si>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</si>
  <si>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</si>
  <si>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</si>
  <si>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</si>
  <si>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</si>
  <si>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</si>
  <si>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</si>
  <si>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</si>
  <si>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</si>
  <si>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</si>
  <si>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</si>
  <si>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</si>
  <si>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</si>
  <si>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</si>
  <si>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</si>
  <si>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</si>
  <si>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</si>
  <si>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</si>
  <si>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</si>
  <si>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</si>
  <si>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</si>
  <si>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</si>
  <si>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</si>
  <si>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</si>
  <si>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</si>
  <si>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</si>
  <si>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</si>
  <si>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</si>
  <si>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</si>
  <si>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</si>
  <si>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</si>
  <si>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</si>
  <si>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</si>
  <si>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</si>
  <si>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</si>
  <si>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</si>
  <si>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</si>
  <si>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</si>
  <si>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</si>
  <si>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</si>
  <si>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</si>
  <si>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</si>
  <si>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</si>
  <si>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</si>
  <si>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</si>
  <si>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</si>
  <si>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</si>
  <si>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</si>
  <si>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</si>
  <si>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</si>
  <si>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</si>
  <si>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</si>
  <si>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</si>
  <si>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</si>
  <si>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</si>
  <si>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</si>
  <si>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</si>
  <si>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</si>
  <si>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</si>
  <si>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</si>
  <si>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</si>
  <si>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</si>
  <si>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</si>
  <si>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</si>
  <si>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</si>
  <si>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</si>
  <si>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</si>
  <si>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</si>
  <si>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</si>
  <si>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</si>
  <si>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</si>
  <si>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</si>
  <si>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</si>
  <si>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</si>
  <si>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</si>
  <si>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</si>
  <si>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</si>
  <si>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</si>
  <si>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</si>
  <si>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</si>
  <si>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</si>
  <si>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</si>
  <si>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</si>
  <si>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</si>
  <si>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</si>
  <si>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</si>
  <si>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</si>
  <si>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</si>
  <si>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</si>
  <si>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</si>
  <si>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</si>
  <si>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</si>
  <si>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</si>
  <si>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</si>
  <si>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</si>
  <si>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</si>
  <si>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</si>
  <si>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</si>
  <si>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</si>
  <si>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</si>
  <si>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</si>
  <si>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</si>
  <si>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</si>
  <si>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</si>
  <si>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</si>
  <si>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</si>
  <si>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</si>
  <si>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</si>
  <si>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</si>
  <si>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</si>
  <si>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</si>
  <si>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</si>
  <si>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</si>
  <si>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</si>
  <si>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</si>
  <si>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</si>
  <si>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</si>
  <si>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</si>
  <si>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</si>
  <si>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</si>
  <si>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</si>
  <si>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</si>
  <si>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</si>
  <si>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</si>
  <si>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</si>
  <si>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</si>
  <si>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</si>
  <si>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</si>
  <si>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</si>
  <si>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</si>
  <si>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</si>
  <si>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</si>
  <si>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</si>
  <si>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</si>
  <si>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</si>
  <si>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</si>
  <si>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</si>
  <si>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</si>
  <si>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</si>
  <si>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</si>
  <si>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</si>
  <si>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</si>
  <si>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</si>
  <si>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</si>
  <si>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</si>
  <si>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</si>
  <si>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</si>
  <si>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</si>
  <si>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</si>
  <si>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</si>
  <si>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</si>
  <si>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</si>
  <si>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</si>
  <si>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</si>
  <si>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</si>
  <si>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</si>
  <si>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</si>
  <si>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</si>
  <si>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</si>
  <si>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</si>
  <si>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</si>
  <si>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</si>
  <si>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</si>
  <si>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</si>
  <si>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</si>
  <si>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</si>
  <si>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</si>
  <si>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</si>
  <si>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</si>
  <si>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</si>
  <si>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</si>
  <si>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</si>
  <si>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</si>
  <si>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</si>
  <si>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</si>
  <si>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</si>
  <si>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</si>
  <si>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</si>
  <si>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</si>
  <si>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</si>
  <si>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</si>
  <si>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</si>
  <si>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</si>
  <si>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</si>
  <si>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</si>
  <si>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</si>
  <si>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</si>
  <si>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</si>
  <si>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</si>
  <si>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</si>
  <si>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</si>
  <si>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</si>
  <si>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</si>
  <si>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</si>
  <si>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</si>
  <si>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</si>
  <si>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</si>
  <si>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</si>
  <si>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</si>
  <si>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</si>
  <si>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</si>
  <si>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</si>
  <si>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</si>
  <si>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</si>
  <si>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</si>
  <si>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</si>
  <si>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</si>
  <si>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</si>
  <si>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</si>
  <si>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</si>
  <si>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</si>
  <si>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</si>
  <si>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</si>
  <si>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</si>
  <si>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</si>
  <si>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</si>
  <si>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</si>
  <si>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</si>
  <si>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</si>
  <si>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</si>
  <si>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</si>
  <si>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</si>
  <si>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</si>
  <si>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</si>
  <si>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</si>
  <si>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</si>
  <si>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</si>
  <si>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</si>
  <si>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</si>
  <si>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Capital Adequacy Requirements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</si>
  <si>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</si>
  <si>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</si>
  <si>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</si>
  <si>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</si>
  <si>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</si>
  <si>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</si>
  <si>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</si>
  <si>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</si>
  <si>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</si>
  <si>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</si>
  <si>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JSC Silk Road Bank</t>
  </si>
  <si>
    <t>A.Dzneladze</t>
  </si>
  <si>
    <t>www.silkroadbank.ge</t>
  </si>
  <si>
    <t>1Q 2018</t>
  </si>
  <si>
    <t>4Q 2017</t>
  </si>
  <si>
    <t>3Q 2017</t>
  </si>
  <si>
    <t>Alexander Dzneladze</t>
  </si>
  <si>
    <t>Natia Merabishvili</t>
  </si>
  <si>
    <t>George Gibradze</t>
  </si>
  <si>
    <t>Vasil Kenkishvili</t>
  </si>
  <si>
    <t>David Franz Borger, Germany</t>
  </si>
  <si>
    <t>Giorgi Marri</t>
  </si>
  <si>
    <t>Mamuka Shurgaia</t>
  </si>
  <si>
    <t xml:space="preserve">JSC Silk Road Financial Group 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</si>
  <si>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</si>
  <si>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</si>
  <si>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</si>
  <si>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</si>
  <si>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</si>
  <si>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</si>
  <si>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</si>
  <si>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</si>
  <si>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N37</t>
  </si>
  <si>
    <t>6.2.1</t>
  </si>
  <si>
    <t>D.Borger</t>
  </si>
  <si>
    <t>Mzia Kokuashvili</t>
  </si>
  <si>
    <t>2Q 2018</t>
  </si>
  <si>
    <t>table 9 (Capital), N2</t>
  </si>
  <si>
    <t>table 9 (Capital), N6</t>
  </si>
  <si>
    <t>table 9 (Capital), N5</t>
  </si>
  <si>
    <t>3Q 2018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</si>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</sst>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08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Sylfaen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Sylfaen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Sylfaen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Sylfaen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Sylfaen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Sylfaen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Sylfaen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Sylfaen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Sylfaen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Sylfaen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Sylfaen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Sylfaen"/>
      <family val="2"/>
      <scheme val="minor"/>
    </font>
    <font>
      <sz val="10"/>
      <name val="Sylfaen"/>
      <family val="2"/>
      <scheme val="minor"/>
    </font>
    <font>
      <sz val="8"/>
      <color theme="1"/>
      <name val="Sylfaen"/>
      <family val="2"/>
      <scheme val="minor"/>
    </font>
    <font>
      <sz val="10"/>
      <name val="SPKolheti"/>
      <family val="1"/>
    </font>
    <font>
      <i/>
      <sz val="10"/>
      <color theme="1"/>
      <name val="Sylfaen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333333"/>
      <name val="Sylfaen"/>
      <family val="1"/>
    </font>
    <font>
      <sz val="10"/>
      <name val="Sylfaen"/>
      <family val="2"/>
      <charset val="204"/>
      <scheme val="minor"/>
    </font>
    <font>
      <b/>
      <sz val="10"/>
      <name val="Sylfaen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</borders>
  <cellStyleXfs count="2096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04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0" fontId="84" fillId="0" borderId="0" xfId="0" applyFont="1" applyAlignment="1"/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2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29" xfId="0" applyFont="1" applyFill="1" applyBorder="1" applyAlignment="1">
      <alignment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7" xfId="0" applyFont="1" applyFill="1" applyBorder="1" applyAlignment="1">
      <alignment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0" fontId="84" fillId="0" borderId="87" xfId="0" applyFont="1" applyFill="1" applyBorder="1" applyAlignment="1">
      <alignment horizontal="left" indent="1"/>
    </xf>
    <xf numFmtId="0" fontId="87" fillId="0" borderId="87" xfId="0" applyFont="1" applyFill="1" applyBorder="1" applyAlignment="1">
      <alignment horizontal="left" indent="1"/>
    </xf>
    <xf numFmtId="169" fontId="9" fillId="37" borderId="103" xfId="20" applyBorder="1"/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1" fillId="36" borderId="87" xfId="0" applyNumberFormat="1" applyFont="1" applyFill="1" applyBorder="1" applyAlignment="1">
      <alignment vertical="center" wrapText="1"/>
    </xf>
    <xf numFmtId="3" fontId="101" fillId="36" borderId="88" xfId="0" applyNumberFormat="1" applyFont="1" applyFill="1" applyBorder="1" applyAlignment="1">
      <alignment vertical="center" wrapText="1"/>
    </xf>
    <xf numFmtId="3" fontId="101" fillId="0" borderId="87" xfId="0" applyNumberFormat="1" applyFont="1" applyBorder="1" applyAlignment="1">
      <alignment vertical="center" wrapText="1"/>
    </xf>
    <xf numFmtId="3" fontId="101" fillId="0" borderId="88" xfId="0" applyNumberFormat="1" applyFont="1" applyBorder="1" applyAlignment="1">
      <alignment vertical="center" wrapText="1"/>
    </xf>
    <xf numFmtId="3" fontId="101" fillId="0" borderId="87" xfId="0" applyNumberFormat="1" applyFont="1" applyFill="1" applyBorder="1" applyAlignment="1">
      <alignment vertical="center" wrapText="1"/>
    </xf>
    <xf numFmtId="3" fontId="101" fillId="36" borderId="25" xfId="0" applyNumberFormat="1" applyFont="1" applyFill="1" applyBorder="1" applyAlignment="1">
      <alignment vertical="center" wrapText="1"/>
    </xf>
    <xf numFmtId="3" fontId="101" fillId="36" borderId="26" xfId="0" applyNumberFormat="1" applyFont="1" applyFill="1" applyBorder="1" applyAlignment="1">
      <alignment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85" fillId="0" borderId="87" xfId="0" applyFont="1" applyBorder="1"/>
    <xf numFmtId="0" fontId="6" fillId="0" borderId="87" xfId="17" applyBorder="1" applyAlignment="1" applyProtection="1"/>
    <xf numFmtId="0" fontId="96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93" fontId="96" fillId="0" borderId="87" xfId="0" applyNumberFormat="1" applyFont="1" applyFill="1" applyBorder="1" applyAlignment="1" applyProtection="1">
      <alignment vertical="center" wrapText="1"/>
      <protection locked="0"/>
    </xf>
    <xf numFmtId="193" fontId="3" fillId="0" borderId="87" xfId="0" applyNumberFormat="1" applyFont="1" applyFill="1" applyBorder="1" applyAlignment="1" applyProtection="1">
      <alignment vertical="center" wrapText="1"/>
      <protection locked="0"/>
    </xf>
    <xf numFmtId="193" fontId="3" fillId="0" borderId="88" xfId="0" applyNumberFormat="1" applyFont="1" applyFill="1" applyBorder="1" applyAlignment="1" applyProtection="1">
      <alignment vertical="center" wrapText="1"/>
      <protection locked="0"/>
    </xf>
    <xf numFmtId="193" fontId="96" fillId="0" borderId="87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87" xfId="20962" applyNumberFormat="1" applyFont="1" applyBorder="1" applyAlignment="1" applyProtection="1">
      <alignment vertical="center" wrapText="1"/>
      <protection locked="0"/>
    </xf>
    <xf numFmtId="10" fontId="3" fillId="0" borderId="88" xfId="20962" applyNumberFormat="1" applyFont="1" applyBorder="1" applyAlignment="1" applyProtection="1">
      <alignment vertical="center" wrapText="1"/>
      <protection locked="0"/>
    </xf>
    <xf numFmtId="10" fontId="102" fillId="2" borderId="87" xfId="20962" applyNumberFormat="1" applyFont="1" applyFill="1" applyBorder="1" applyAlignment="1" applyProtection="1">
      <alignment vertical="center"/>
      <protection locked="0"/>
    </xf>
    <xf numFmtId="10" fontId="102" fillId="2" borderId="88" xfId="20962" applyNumberFormat="1" applyFont="1" applyFill="1" applyBorder="1" applyAlignment="1" applyProtection="1">
      <alignment vertical="center"/>
      <protection locked="0"/>
    </xf>
    <xf numFmtId="10" fontId="9" fillId="37" borderId="0" xfId="20962" applyNumberFormat="1" applyFont="1" applyFill="1" applyBorder="1"/>
    <xf numFmtId="10" fontId="9" fillId="37" borderId="103" xfId="20962" applyNumberFormat="1" applyFont="1" applyFill="1" applyBorder="1"/>
    <xf numFmtId="10" fontId="94" fillId="2" borderId="87" xfId="20962" applyNumberFormat="1" applyFont="1" applyFill="1" applyBorder="1" applyAlignment="1" applyProtection="1">
      <alignment vertical="center"/>
      <protection locked="0"/>
    </xf>
    <xf numFmtId="10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87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02" fillId="2" borderId="87" xfId="0" applyNumberFormat="1" applyFont="1" applyFill="1" applyBorder="1" applyAlignment="1" applyProtection="1">
      <alignment vertical="center"/>
      <protection locked="0"/>
    </xf>
    <xf numFmtId="193" fontId="102" fillId="2" borderId="88" xfId="0" applyNumberFormat="1" applyFont="1" applyFill="1" applyBorder="1" applyAlignment="1" applyProtection="1">
      <alignment vertical="center"/>
      <protection locked="0"/>
    </xf>
    <xf numFmtId="9" fontId="102" fillId="2" borderId="25" xfId="20962" applyFont="1" applyFill="1" applyBorder="1" applyAlignment="1" applyProtection="1">
      <alignment vertical="center"/>
      <protection locked="0"/>
    </xf>
    <xf numFmtId="9" fontId="102" fillId="2" borderId="26" xfId="20962" applyFont="1" applyFill="1" applyBorder="1" applyAlignment="1" applyProtection="1">
      <alignment vertical="center"/>
      <protection locked="0"/>
    </xf>
    <xf numFmtId="193" fontId="94" fillId="0" borderId="87" xfId="7" applyNumberFormat="1" applyFont="1" applyFill="1" applyBorder="1" applyAlignment="1" applyProtection="1">
      <alignment horizontal="right"/>
    </xf>
    <xf numFmtId="193" fontId="94" fillId="36" borderId="87" xfId="7" applyNumberFormat="1" applyFont="1" applyFill="1" applyBorder="1" applyAlignment="1" applyProtection="1">
      <alignment horizontal="right"/>
    </xf>
    <xf numFmtId="193" fontId="94" fillId="0" borderId="10" xfId="0" applyNumberFormat="1" applyFont="1" applyFill="1" applyBorder="1" applyAlignment="1" applyProtection="1">
      <alignment horizontal="right"/>
    </xf>
    <xf numFmtId="193" fontId="94" fillId="0" borderId="87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87" xfId="7" applyNumberFormat="1" applyFont="1" applyFill="1" applyBorder="1" applyAlignment="1" applyProtection="1">
      <alignment horizontal="right"/>
      <protection locked="0"/>
    </xf>
    <xf numFmtId="193" fontId="94" fillId="0" borderId="10" xfId="0" applyNumberFormat="1" applyFont="1" applyFill="1" applyBorder="1" applyAlignment="1" applyProtection="1">
      <alignment horizontal="right"/>
      <protection locked="0"/>
    </xf>
    <xf numFmtId="193" fontId="94" fillId="0" borderId="87" xfId="0" applyNumberFormat="1" applyFont="1" applyFill="1" applyBorder="1" applyAlignment="1" applyProtection="1">
      <alignment horizontal="right"/>
      <protection locked="0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14" fontId="2" fillId="0" borderId="0" xfId="0" applyNumberFormat="1" applyFont="1" applyAlignment="1">
      <alignment horizontal="left"/>
    </xf>
    <xf numFmtId="193" fontId="103" fillId="0" borderId="87" xfId="0" applyNumberFormat="1" applyFont="1" applyFill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03" fillId="36" borderId="87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04" fillId="0" borderId="87" xfId="0" applyNumberFormat="1" applyFont="1" applyFill="1" applyBorder="1" applyAlignment="1">
      <alignment horizontal="center"/>
    </xf>
    <xf numFmtId="193" fontId="104" fillId="0" borderId="88" xfId="0" applyNumberFormat="1" applyFont="1" applyFill="1" applyBorder="1" applyAlignment="1">
      <alignment horizontal="center"/>
    </xf>
    <xf numFmtId="193" fontId="103" fillId="36" borderId="87" xfId="0" applyNumberFormat="1" applyFont="1" applyFill="1" applyBorder="1" applyAlignment="1" applyProtection="1">
      <alignment horizontal="right"/>
    </xf>
    <xf numFmtId="193" fontId="103" fillId="0" borderId="88" xfId="0" applyNumberFormat="1" applyFont="1" applyFill="1" applyBorder="1" applyAlignment="1" applyProtection="1">
      <alignment horizontal="right"/>
      <protection locked="0"/>
    </xf>
    <xf numFmtId="193" fontId="103" fillId="0" borderId="87" xfId="0" applyNumberFormat="1" applyFont="1" applyFill="1" applyBorder="1" applyAlignment="1" applyProtection="1">
      <protection locked="0"/>
    </xf>
    <xf numFmtId="193" fontId="94" fillId="36" borderId="88" xfId="7" applyNumberFormat="1" applyFont="1" applyFill="1" applyBorder="1" applyAlignment="1" applyProtection="1"/>
    <xf numFmtId="193" fontId="103" fillId="0" borderId="87" xfId="0" applyNumberFormat="1" applyFont="1" applyFill="1" applyBorder="1" applyAlignment="1" applyProtection="1">
      <alignment horizontal="right" vertical="center"/>
      <protection locked="0"/>
    </xf>
    <xf numFmtId="193" fontId="10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93" fontId="94" fillId="36" borderId="87" xfId="0" applyNumberFormat="1" applyFont="1" applyFill="1" applyBorder="1" applyAlignment="1" applyProtection="1">
      <alignment horizontal="right"/>
    </xf>
    <xf numFmtId="193" fontId="94" fillId="0" borderId="25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3" fontId="101" fillId="0" borderId="88" xfId="0" applyNumberFormat="1" applyFont="1" applyFill="1" applyBorder="1" applyAlignment="1">
      <alignment vertical="center" wrapText="1"/>
    </xf>
    <xf numFmtId="0" fontId="2" fillId="0" borderId="93" xfId="0" applyFont="1" applyBorder="1" applyAlignment="1">
      <alignment wrapText="1"/>
    </xf>
    <xf numFmtId="0" fontId="2" fillId="0" borderId="94" xfId="0" applyFont="1" applyBorder="1" applyAlignment="1">
      <alignment vertical="center"/>
    </xf>
    <xf numFmtId="0" fontId="2" fillId="0" borderId="97" xfId="0" applyFont="1" applyBorder="1" applyAlignment="1">
      <alignment wrapText="1"/>
    </xf>
    <xf numFmtId="10" fontId="2" fillId="0" borderId="23" xfId="20962" applyNumberFormat="1" applyFont="1" applyBorder="1" applyAlignment="1"/>
    <xf numFmtId="10" fontId="84" fillId="0" borderId="23" xfId="20962" applyNumberFormat="1" applyFont="1" applyBorder="1" applyAlignment="1"/>
    <xf numFmtId="10" fontId="84" fillId="0" borderId="104" xfId="20962" applyNumberFormat="1" applyFont="1" applyBorder="1" applyAlignment="1"/>
    <xf numFmtId="193" fontId="96" fillId="36" borderId="88" xfId="2" applyNumberFormat="1" applyFont="1" applyFill="1" applyBorder="1" applyAlignment="1" applyProtection="1">
      <alignment vertical="top"/>
    </xf>
    <xf numFmtId="193" fontId="96" fillId="3" borderId="88" xfId="2" applyNumberFormat="1" applyFont="1" applyFill="1" applyBorder="1" applyAlignment="1" applyProtection="1">
      <alignment vertical="top"/>
      <protection locked="0"/>
    </xf>
    <xf numFmtId="193" fontId="96" fillId="36" borderId="88" xfId="2" applyNumberFormat="1" applyFont="1" applyFill="1" applyBorder="1" applyAlignment="1" applyProtection="1">
      <alignment vertical="top" wrapText="1"/>
    </xf>
    <xf numFmtId="193" fontId="96" fillId="3" borderId="88" xfId="2" applyNumberFormat="1" applyFont="1" applyFill="1" applyBorder="1" applyAlignment="1" applyProtection="1">
      <alignment vertical="top" wrapText="1"/>
      <protection locked="0"/>
    </xf>
    <xf numFmtId="193" fontId="96" fillId="36" borderId="88" xfId="2" applyNumberFormat="1" applyFont="1" applyFill="1" applyBorder="1" applyAlignment="1" applyProtection="1">
      <alignment vertical="top" wrapText="1"/>
      <protection locked="0"/>
    </xf>
    <xf numFmtId="193" fontId="96" fillId="36" borderId="26" xfId="2" applyNumberFormat="1" applyFont="1" applyFill="1" applyBorder="1" applyAlignment="1" applyProtection="1">
      <alignment vertical="top" wrapText="1"/>
    </xf>
    <xf numFmtId="0" fontId="87" fillId="0" borderId="11" xfId="0" applyFont="1" applyBorder="1" applyAlignment="1">
      <alignment horizontal="left" wrapText="1" indent="6"/>
    </xf>
    <xf numFmtId="0" fontId="84" fillId="0" borderId="105" xfId="0" applyFont="1" applyBorder="1" applyAlignment="1">
      <alignment wrapText="1"/>
    </xf>
    <xf numFmtId="0" fontId="84" fillId="0" borderId="12" xfId="0" applyFont="1" applyBorder="1" applyAlignment="1">
      <alignment horizontal="left" wrapText="1" indent="2"/>
    </xf>
    <xf numFmtId="193" fontId="105" fillId="0" borderId="34" xfId="0" applyNumberFormat="1" applyFont="1" applyBorder="1" applyAlignment="1">
      <alignment vertical="center"/>
    </xf>
    <xf numFmtId="193" fontId="105" fillId="0" borderId="13" xfId="0" applyNumberFormat="1" applyFont="1" applyBorder="1" applyAlignment="1">
      <alignment vertical="center"/>
    </xf>
    <xf numFmtId="193" fontId="106" fillId="0" borderId="13" xfId="0" applyNumberFormat="1" applyFont="1" applyBorder="1" applyAlignment="1">
      <alignment vertical="center"/>
    </xf>
    <xf numFmtId="193" fontId="105" fillId="36" borderId="13" xfId="0" applyNumberFormat="1" applyFont="1" applyFill="1" applyBorder="1" applyAlignment="1">
      <alignment vertical="center"/>
    </xf>
    <xf numFmtId="193" fontId="107" fillId="36" borderId="16" xfId="0" applyNumberFormat="1" applyFont="1" applyFill="1" applyBorder="1" applyAlignment="1">
      <alignment vertical="center"/>
    </xf>
    <xf numFmtId="193" fontId="105" fillId="0" borderId="17" xfId="0" applyNumberFormat="1" applyFont="1" applyBorder="1" applyAlignment="1">
      <alignment vertical="center"/>
    </xf>
    <xf numFmtId="193" fontId="105" fillId="0" borderId="14" xfId="0" applyNumberFormat="1" applyFont="1" applyBorder="1" applyAlignment="1">
      <alignment vertical="center"/>
    </xf>
    <xf numFmtId="193" fontId="106" fillId="0" borderId="14" xfId="0" applyNumberFormat="1" applyFont="1" applyBorder="1" applyAlignment="1">
      <alignment vertical="center"/>
    </xf>
    <xf numFmtId="193" fontId="107" fillId="36" borderId="62" xfId="0" applyNumberFormat="1" applyFont="1" applyFill="1" applyBorder="1" applyAlignment="1">
      <alignment vertical="center"/>
    </xf>
    <xf numFmtId="193" fontId="3" fillId="0" borderId="87" xfId="0" applyNumberFormat="1" applyFont="1" applyBorder="1"/>
    <xf numFmtId="193" fontId="3" fillId="0" borderId="87" xfId="0" applyNumberFormat="1" applyFont="1" applyFill="1" applyBorder="1"/>
    <xf numFmtId="193" fontId="3" fillId="0" borderId="93" xfId="0" applyNumberFormat="1" applyFont="1" applyBorder="1"/>
    <xf numFmtId="193" fontId="3" fillId="0" borderId="93" xfId="0" applyNumberFormat="1" applyFont="1" applyFill="1" applyBorder="1"/>
    <xf numFmtId="2" fontId="3" fillId="0" borderId="2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97" xfId="0" applyNumberFormat="1" applyFont="1" applyFill="1" applyBorder="1" applyAlignment="1">
      <alignment vertical="center"/>
    </xf>
    <xf numFmtId="2" fontId="3" fillId="0" borderId="98" xfId="0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0" fontId="4" fillId="0" borderId="102" xfId="20962" applyNumberFormat="1" applyFont="1" applyFill="1" applyBorder="1" applyAlignment="1">
      <alignment vertical="center"/>
    </xf>
    <xf numFmtId="9" fontId="3" fillId="36" borderId="25" xfId="20962" applyFont="1" applyFill="1" applyBorder="1"/>
    <xf numFmtId="0" fontId="100" fillId="0" borderId="7" xfId="0" applyFont="1" applyBorder="1" applyAlignment="1">
      <alignment horizontal="center" vertical="center" wrapText="1"/>
    </xf>
    <xf numFmtId="0" fontId="100" fillId="0" borderId="70" xfId="0" applyFont="1" applyBorder="1" applyAlignment="1">
      <alignment horizontal="center" vertical="center" wrapText="1"/>
    </xf>
    <xf numFmtId="167" fontId="3" fillId="0" borderId="87" xfId="0" applyNumberFormat="1" applyFont="1" applyBorder="1" applyAlignment="1">
      <alignment horizontal="center" vertical="center"/>
    </xf>
    <xf numFmtId="167" fontId="3" fillId="0" borderId="88" xfId="0" applyNumberFormat="1" applyFont="1" applyBorder="1" applyAlignment="1">
      <alignment horizontal="center" vertical="center"/>
    </xf>
    <xf numFmtId="167" fontId="99" fillId="0" borderId="87" xfId="0" applyNumberFormat="1" applyFont="1" applyBorder="1" applyAlignment="1">
      <alignment horizontal="center" vertical="center"/>
    </xf>
    <xf numFmtId="167" fontId="4" fillId="36" borderId="25" xfId="0" applyNumberFormat="1" applyFont="1" applyFill="1" applyBorder="1" applyAlignment="1">
      <alignment horizontal="center" vertical="center"/>
    </xf>
    <xf numFmtId="167" fontId="4" fillId="36" borderId="26" xfId="0" applyNumberFormat="1" applyFont="1" applyFill="1" applyBorder="1" applyAlignment="1">
      <alignment horizontal="center" vertical="center"/>
    </xf>
    <xf numFmtId="193" fontId="0" fillId="36" borderId="20" xfId="0" applyNumberFormat="1" applyFill="1" applyBorder="1" applyAlignment="1">
      <alignment horizontal="center" vertical="center"/>
    </xf>
    <xf numFmtId="193" fontId="0" fillId="0" borderId="88" xfId="0" applyNumberFormat="1" applyBorder="1" applyAlignment="1"/>
    <xf numFmtId="193" fontId="0" fillId="0" borderId="88" xfId="0" applyNumberFormat="1" applyBorder="1" applyAlignment="1">
      <alignment wrapText="1"/>
    </xf>
    <xf numFmtId="193" fontId="0" fillId="36" borderId="88" xfId="0" applyNumberFormat="1" applyFill="1" applyBorder="1" applyAlignment="1">
      <alignment horizontal="center" vertical="center" wrapText="1"/>
    </xf>
    <xf numFmtId="193" fontId="0" fillId="0" borderId="88" xfId="0" applyNumberFormat="1" applyFill="1" applyBorder="1" applyAlignment="1">
      <alignment wrapText="1"/>
    </xf>
    <xf numFmtId="193" fontId="0" fillId="36" borderId="26" xfId="0" applyNumberFormat="1" applyFill="1" applyBorder="1" applyAlignment="1">
      <alignment horizontal="center" vertical="center" wrapText="1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4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3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C1" zoomScale="85" zoomScaleNormal="85" workbookViewId="0">
      <selection activeCell="I10" sqref="I10"/>
    </sheetView>
  </sheetViews>
  <sheetFormatPr defaultColWidth="9.109375" defaultRowHeight="13.8"/>
  <cols>
    <col min="1" max="1" width="10.33203125" style="4" customWidth="1"/>
    <col min="2" max="2" width="134.6640625" style="5" bestFit="1" customWidth="1"/>
    <col min="3" max="3" width="39.44140625" style="5" customWidth="1"/>
    <col min="4" max="6" width="9.109375" style="5"/>
    <col min="7" max="7" width="25" style="5" customWidth="1"/>
    <col min="8" max="16384" width="9.109375" style="5"/>
  </cols>
  <sheetData>
    <row r="1" spans="1:3">
      <c r="A1" s="161"/>
      <c r="B1" s="206" t="s">
        <v>352</v>
      </c>
      <c r="C1" s="161"/>
    </row>
    <row r="2" spans="1:3">
      <c r="A2" s="207">
        <v>1</v>
      </c>
      <c r="B2" s="343" t="s">
        <v>353</v>
      </c>
      <c r="C2" s="353" t="s">
        <v>419</v>
      </c>
    </row>
    <row r="3" spans="1:3">
      <c r="A3" s="207">
        <v>2</v>
      </c>
      <c r="B3" s="344" t="s">
        <v>349</v>
      </c>
      <c r="C3" s="353" t="s">
        <v>443</v>
      </c>
    </row>
    <row r="4" spans="1:3">
      <c r="A4" s="207">
        <v>3</v>
      </c>
      <c r="B4" s="345" t="s">
        <v>354</v>
      </c>
      <c r="C4" s="353" t="s">
        <v>420</v>
      </c>
    </row>
    <row r="5" spans="1:3">
      <c r="A5" s="208">
        <v>4</v>
      </c>
      <c r="B5" s="346" t="s">
        <v>350</v>
      </c>
      <c r="C5" s="354" t="s">
        <v>421</v>
      </c>
    </row>
    <row r="6" spans="1:3" s="209" customFormat="1" ht="45.75" customHeight="1">
      <c r="A6" s="453" t="s">
        <v>410</v>
      </c>
      <c r="B6" s="454"/>
      <c r="C6" s="454"/>
    </row>
    <row r="7" spans="1:3">
      <c r="A7" s="210" t="s">
        <v>30</v>
      </c>
      <c r="B7" s="206" t="s">
        <v>351</v>
      </c>
    </row>
    <row r="8" spans="1:3">
      <c r="A8" s="161">
        <v>1</v>
      </c>
      <c r="B8" s="252" t="s">
        <v>21</v>
      </c>
    </row>
    <row r="9" spans="1:3">
      <c r="A9" s="161">
        <v>2</v>
      </c>
      <c r="B9" s="253" t="s">
        <v>22</v>
      </c>
    </row>
    <row r="10" spans="1:3">
      <c r="A10" s="161">
        <v>3</v>
      </c>
      <c r="B10" s="253" t="s">
        <v>23</v>
      </c>
    </row>
    <row r="11" spans="1:3">
      <c r="A11" s="161">
        <v>4</v>
      </c>
      <c r="B11" s="253" t="s">
        <v>24</v>
      </c>
      <c r="C11" s="88"/>
    </row>
    <row r="12" spans="1:3">
      <c r="A12" s="161">
        <v>5</v>
      </c>
      <c r="B12" s="253" t="s">
        <v>25</v>
      </c>
    </row>
    <row r="13" spans="1:3">
      <c r="A13" s="161">
        <v>6</v>
      </c>
      <c r="B13" s="254" t="s">
        <v>361</v>
      </c>
    </row>
    <row r="14" spans="1:3">
      <c r="A14" s="161">
        <v>7</v>
      </c>
      <c r="B14" s="253" t="s">
        <v>355</v>
      </c>
    </row>
    <row r="15" spans="1:3">
      <c r="A15" s="161">
        <v>8</v>
      </c>
      <c r="B15" s="253" t="s">
        <v>356</v>
      </c>
    </row>
    <row r="16" spans="1:3">
      <c r="A16" s="161">
        <v>9</v>
      </c>
      <c r="B16" s="253" t="s">
        <v>26</v>
      </c>
    </row>
    <row r="17" spans="1:2">
      <c r="A17" s="342" t="s">
        <v>409</v>
      </c>
      <c r="B17" s="341" t="s">
        <v>408</v>
      </c>
    </row>
    <row r="18" spans="1:2">
      <c r="A18" s="161">
        <v>10</v>
      </c>
      <c r="B18" s="253" t="s">
        <v>27</v>
      </c>
    </row>
    <row r="19" spans="1:2">
      <c r="A19" s="161">
        <v>11</v>
      </c>
      <c r="B19" s="254" t="s">
        <v>357</v>
      </c>
    </row>
    <row r="20" spans="1:2">
      <c r="A20" s="161">
        <v>12</v>
      </c>
      <c r="B20" s="254" t="s">
        <v>28</v>
      </c>
    </row>
    <row r="21" spans="1:2">
      <c r="A21" s="161">
        <v>13</v>
      </c>
      <c r="B21" s="255" t="s">
        <v>358</v>
      </c>
    </row>
    <row r="22" spans="1:2">
      <c r="A22" s="161">
        <v>14</v>
      </c>
      <c r="B22" s="252" t="s">
        <v>385</v>
      </c>
    </row>
    <row r="23" spans="1:2">
      <c r="A23" s="211">
        <v>15</v>
      </c>
      <c r="B23" s="254" t="s">
        <v>29</v>
      </c>
    </row>
    <row r="24" spans="1:2">
      <c r="A24" s="91"/>
      <c r="B24" s="15"/>
    </row>
    <row r="25" spans="1:2">
      <c r="A25" s="91"/>
      <c r="B25" s="15"/>
    </row>
    <row r="26" spans="1:2">
      <c r="A26" s="91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24" activePane="bottomRight" state="frozen"/>
      <selection activeCell="B9" sqref="B9"/>
      <selection pane="topRight" activeCell="B9" sqref="B9"/>
      <selection pane="bottomLeft" activeCell="B9" sqref="B9"/>
      <selection pane="bottomRight" activeCell="C38" sqref="C38"/>
    </sheetView>
  </sheetViews>
  <sheetFormatPr defaultColWidth="9.109375" defaultRowHeight="13.8"/>
  <cols>
    <col min="1" max="1" width="9.5546875" style="3" bestFit="1" customWidth="1"/>
    <col min="2" max="2" width="86" style="3" customWidth="1"/>
    <col min="3" max="3" width="12.6640625" style="3" customWidth="1"/>
    <col min="4" max="7" width="12.6640625" style="4" customWidth="1"/>
    <col min="8" max="13" width="6.6640625" style="5" customWidth="1"/>
    <col min="14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387">
        <v>43373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7</v>
      </c>
      <c r="B5" s="12"/>
      <c r="C5" s="355" t="s">
        <v>449</v>
      </c>
      <c r="D5" s="356" t="s">
        <v>445</v>
      </c>
      <c r="E5" s="356" t="s">
        <v>422</v>
      </c>
      <c r="F5" s="356" t="s">
        <v>423</v>
      </c>
      <c r="G5" s="357" t="s">
        <v>424</v>
      </c>
    </row>
    <row r="6" spans="1:8">
      <c r="B6" s="212" t="s">
        <v>144</v>
      </c>
      <c r="C6" s="297"/>
      <c r="D6" s="297"/>
      <c r="E6" s="297"/>
      <c r="F6" s="297"/>
      <c r="G6" s="331"/>
    </row>
    <row r="7" spans="1:8">
      <c r="A7" s="13"/>
      <c r="B7" s="213" t="s">
        <v>138</v>
      </c>
      <c r="C7" s="297"/>
      <c r="D7" s="297"/>
      <c r="E7" s="297"/>
      <c r="F7" s="297"/>
      <c r="G7" s="331"/>
    </row>
    <row r="8" spans="1:8">
      <c r="A8" s="347">
        <v>1</v>
      </c>
      <c r="B8" s="14" t="s">
        <v>143</v>
      </c>
      <c r="C8" s="358">
        <v>30885076.73</v>
      </c>
      <c r="D8" s="359">
        <v>31647630.209999997</v>
      </c>
      <c r="E8" s="359">
        <v>22221881.149999995</v>
      </c>
      <c r="F8" s="359">
        <v>22236889.359999996</v>
      </c>
      <c r="G8" s="360">
        <v>22388357.359999996</v>
      </c>
    </row>
    <row r="9" spans="1:8">
      <c r="A9" s="347">
        <v>2</v>
      </c>
      <c r="B9" s="14" t="s">
        <v>142</v>
      </c>
      <c r="C9" s="358">
        <v>30885076.73</v>
      </c>
      <c r="D9" s="359">
        <v>31647630.209999997</v>
      </c>
      <c r="E9" s="359">
        <v>22221881.149999995</v>
      </c>
      <c r="F9" s="359">
        <v>22236889.359999996</v>
      </c>
      <c r="G9" s="360">
        <v>22388357.359999996</v>
      </c>
    </row>
    <row r="10" spans="1:8">
      <c r="A10" s="347">
        <v>3</v>
      </c>
      <c r="B10" s="14" t="s">
        <v>141</v>
      </c>
      <c r="C10" s="358">
        <v>40279499.299999997</v>
      </c>
      <c r="D10" s="359">
        <v>40350539.6888</v>
      </c>
      <c r="E10" s="359">
        <v>30778153.389999993</v>
      </c>
      <c r="F10" s="359">
        <v>31369273.908599995</v>
      </c>
      <c r="G10" s="360">
        <v>22424799.378799997</v>
      </c>
    </row>
    <row r="11" spans="1:8">
      <c r="A11" s="348"/>
      <c r="B11" s="212" t="s">
        <v>140</v>
      </c>
      <c r="C11" s="297"/>
      <c r="D11" s="297"/>
      <c r="E11" s="297"/>
      <c r="F11" s="297"/>
      <c r="G11" s="331"/>
    </row>
    <row r="12" spans="1:8" ht="15" customHeight="1">
      <c r="A12" s="347">
        <v>4</v>
      </c>
      <c r="B12" s="14" t="s">
        <v>273</v>
      </c>
      <c r="C12" s="361">
        <v>62330541.775442541</v>
      </c>
      <c r="D12" s="359">
        <v>60255856.596478984</v>
      </c>
      <c r="E12" s="359">
        <v>50073951.032459274</v>
      </c>
      <c r="F12" s="359">
        <v>48908864</v>
      </c>
      <c r="G12" s="360">
        <v>39943185.597603239</v>
      </c>
    </row>
    <row r="13" spans="1:8">
      <c r="A13" s="348"/>
      <c r="B13" s="212" t="s">
        <v>139</v>
      </c>
      <c r="C13" s="297"/>
      <c r="D13" s="297"/>
      <c r="E13" s="297"/>
      <c r="F13" s="297"/>
      <c r="G13" s="331"/>
    </row>
    <row r="14" spans="1:8" s="15" customFormat="1">
      <c r="A14" s="347"/>
      <c r="B14" s="213" t="s">
        <v>138</v>
      </c>
      <c r="C14" s="297"/>
      <c r="D14" s="297"/>
      <c r="E14" s="297"/>
      <c r="F14" s="297"/>
      <c r="G14" s="331"/>
    </row>
    <row r="15" spans="1:8">
      <c r="A15" s="349">
        <v>5</v>
      </c>
      <c r="B15" s="14" t="s">
        <v>402</v>
      </c>
      <c r="C15" s="362">
        <v>0.49550470524176221</v>
      </c>
      <c r="D15" s="362">
        <v>0.52522081665750164</v>
      </c>
      <c r="E15" s="362">
        <v>0.44378126135074059</v>
      </c>
      <c r="F15" s="362">
        <v>0.45469999999999999</v>
      </c>
      <c r="G15" s="363">
        <v>0.56050505299065057</v>
      </c>
    </row>
    <row r="16" spans="1:8" ht="15" customHeight="1">
      <c r="A16" s="349">
        <v>6</v>
      </c>
      <c r="B16" s="14" t="s">
        <v>403</v>
      </c>
      <c r="C16" s="362">
        <v>0.49550470524176221</v>
      </c>
      <c r="D16" s="362">
        <v>0.52522081665750164</v>
      </c>
      <c r="E16" s="362">
        <v>0.44378126135074059</v>
      </c>
      <c r="F16" s="362">
        <v>0.45469999999999999</v>
      </c>
      <c r="G16" s="363">
        <v>0.56050505299065057</v>
      </c>
    </row>
    <row r="17" spans="1:7">
      <c r="A17" s="349">
        <v>7</v>
      </c>
      <c r="B17" s="14" t="s">
        <v>404</v>
      </c>
      <c r="C17" s="362">
        <v>0.64622411666361645</v>
      </c>
      <c r="D17" s="362">
        <v>0.66965340745247759</v>
      </c>
      <c r="E17" s="362">
        <v>0.61465398186871201</v>
      </c>
      <c r="F17" s="362">
        <v>0.64139999999999997</v>
      </c>
      <c r="G17" s="363">
        <v>0.56141739932093904</v>
      </c>
    </row>
    <row r="18" spans="1:7">
      <c r="A18" s="348"/>
      <c r="B18" s="214" t="s">
        <v>137</v>
      </c>
      <c r="C18" s="297"/>
      <c r="D18" s="297"/>
      <c r="E18" s="297"/>
      <c r="F18" s="297"/>
      <c r="G18" s="331"/>
    </row>
    <row r="19" spans="1:7" ht="15" customHeight="1">
      <c r="A19" s="350">
        <v>8</v>
      </c>
      <c r="B19" s="14" t="s">
        <v>136</v>
      </c>
      <c r="C19" s="364">
        <v>5.2993221383359178E-2</v>
      </c>
      <c r="D19" s="364">
        <v>5.3669810582202458E-2</v>
      </c>
      <c r="E19" s="364">
        <v>5.20317174040398E-2</v>
      </c>
      <c r="F19" s="364">
        <v>5.1513969400858464E-2</v>
      </c>
      <c r="G19" s="365">
        <v>5.1125802654511374E-2</v>
      </c>
    </row>
    <row r="20" spans="1:7">
      <c r="A20" s="350">
        <v>9</v>
      </c>
      <c r="B20" s="14" t="s">
        <v>135</v>
      </c>
      <c r="C20" s="364">
        <v>1.0653208428244455E-2</v>
      </c>
      <c r="D20" s="364">
        <v>1.1228159128579636E-2</v>
      </c>
      <c r="E20" s="364">
        <v>1.2917904760324344E-2</v>
      </c>
      <c r="F20" s="364">
        <v>1.1600756829130086E-2</v>
      </c>
      <c r="G20" s="365">
        <v>1.2523992958820935E-2</v>
      </c>
    </row>
    <row r="21" spans="1:7">
      <c r="A21" s="350">
        <v>10</v>
      </c>
      <c r="B21" s="14" t="s">
        <v>134</v>
      </c>
      <c r="C21" s="364">
        <v>-8.0289841064250661E-3</v>
      </c>
      <c r="D21" s="364">
        <v>-2.5075789324937845E-2</v>
      </c>
      <c r="E21" s="364">
        <v>-3.2072626420085133E-2</v>
      </c>
      <c r="F21" s="364">
        <v>-1.6982033631432303E-2</v>
      </c>
      <c r="G21" s="365">
        <v>-1.5997315282738338E-2</v>
      </c>
    </row>
    <row r="22" spans="1:7">
      <c r="A22" s="350">
        <v>11</v>
      </c>
      <c r="B22" s="14" t="s">
        <v>133</v>
      </c>
      <c r="C22" s="364">
        <v>4.234001295511472E-2</v>
      </c>
      <c r="D22" s="364">
        <v>4.2441651453622817E-2</v>
      </c>
      <c r="E22" s="364">
        <v>3.9113812643715447E-2</v>
      </c>
      <c r="F22" s="364">
        <v>3.9913212571728383E-2</v>
      </c>
      <c r="G22" s="365">
        <v>3.8601809695690437E-2</v>
      </c>
    </row>
    <row r="23" spans="1:7">
      <c r="A23" s="350">
        <v>12</v>
      </c>
      <c r="B23" s="14" t="s">
        <v>279</v>
      </c>
      <c r="C23" s="364">
        <v>-3.0294507482027999E-2</v>
      </c>
      <c r="D23" s="364">
        <v>-2.1453635874324258E-2</v>
      </c>
      <c r="E23" s="364">
        <v>-1.4895871396322625E-3</v>
      </c>
      <c r="F23" s="364">
        <v>-8.6756856043989136E-3</v>
      </c>
      <c r="G23" s="365">
        <v>-7.6473750675502593E-3</v>
      </c>
    </row>
    <row r="24" spans="1:7">
      <c r="A24" s="350">
        <v>13</v>
      </c>
      <c r="B24" s="14" t="s">
        <v>280</v>
      </c>
      <c r="C24" s="364">
        <v>-5.9054562989529616E-2</v>
      </c>
      <c r="D24" s="364">
        <v>-4.2117489714720312E-2</v>
      </c>
      <c r="E24" s="364">
        <v>-2.9622484263887032E-3</v>
      </c>
      <c r="F24" s="364">
        <v>-1.795049512864165E-2</v>
      </c>
      <c r="G24" s="365">
        <v>-1.6279236881896586E-2</v>
      </c>
    </row>
    <row r="25" spans="1:7">
      <c r="A25" s="348"/>
      <c r="B25" s="214" t="s">
        <v>359</v>
      </c>
      <c r="C25" s="297"/>
      <c r="D25" s="366"/>
      <c r="E25" s="366"/>
      <c r="F25" s="366"/>
      <c r="G25" s="367"/>
    </row>
    <row r="26" spans="1:7">
      <c r="A26" s="350">
        <v>14</v>
      </c>
      <c r="B26" s="14" t="s">
        <v>132</v>
      </c>
      <c r="C26" s="364">
        <v>0.16953830594464225</v>
      </c>
      <c r="D26" s="364">
        <v>0.15875320961175743</v>
      </c>
      <c r="E26" s="364">
        <v>0.19811766436093997</v>
      </c>
      <c r="F26" s="364">
        <v>0.25525555468151145</v>
      </c>
      <c r="G26" s="365">
        <v>0.31339797788541668</v>
      </c>
    </row>
    <row r="27" spans="1:7" ht="15" customHeight="1">
      <c r="A27" s="350">
        <v>15</v>
      </c>
      <c r="B27" s="14" t="s">
        <v>131</v>
      </c>
      <c r="C27" s="364">
        <v>0.10115049256600764</v>
      </c>
      <c r="D27" s="364">
        <v>9.4305302617137376E-2</v>
      </c>
      <c r="E27" s="364">
        <v>0.13237568631614918</v>
      </c>
      <c r="F27" s="364">
        <v>0.17755708480841034</v>
      </c>
      <c r="G27" s="365">
        <v>0.1718000354387807</v>
      </c>
    </row>
    <row r="28" spans="1:7">
      <c r="A28" s="350">
        <v>16</v>
      </c>
      <c r="B28" s="14" t="s">
        <v>130</v>
      </c>
      <c r="C28" s="364">
        <v>0.33366947151237109</v>
      </c>
      <c r="D28" s="364">
        <v>0.22489871684891247</v>
      </c>
      <c r="E28" s="364">
        <v>0.28614739340054146</v>
      </c>
      <c r="F28" s="364">
        <v>0.41790283103249104</v>
      </c>
      <c r="G28" s="365">
        <v>0.57277557120673406</v>
      </c>
    </row>
    <row r="29" spans="1:7" ht="15" customHeight="1">
      <c r="A29" s="350">
        <v>17</v>
      </c>
      <c r="B29" s="14" t="s">
        <v>129</v>
      </c>
      <c r="C29" s="364">
        <v>0.39155223604470585</v>
      </c>
      <c r="D29" s="364">
        <v>0.40332524727430918</v>
      </c>
      <c r="E29" s="364">
        <v>0.29387143267439464</v>
      </c>
      <c r="F29" s="364">
        <v>0.3273566201146475</v>
      </c>
      <c r="G29" s="365">
        <v>0.21877193974254119</v>
      </c>
    </row>
    <row r="30" spans="1:7">
      <c r="A30" s="350">
        <v>18</v>
      </c>
      <c r="B30" s="14" t="s">
        <v>128</v>
      </c>
      <c r="C30" s="364">
        <v>1.3356196143611729</v>
      </c>
      <c r="D30" s="364">
        <v>0.4017579657931396</v>
      </c>
      <c r="E30" s="364">
        <v>0.25854928839775171</v>
      </c>
      <c r="F30" s="364">
        <v>-0.20478480921536105</v>
      </c>
      <c r="G30" s="365">
        <v>-0.36462041874515388</v>
      </c>
    </row>
    <row r="31" spans="1:7" ht="15" customHeight="1">
      <c r="A31" s="348"/>
      <c r="B31" s="214" t="s">
        <v>360</v>
      </c>
      <c r="C31" s="297"/>
      <c r="D31" s="366"/>
      <c r="E31" s="366"/>
      <c r="F31" s="366"/>
      <c r="G31" s="367"/>
    </row>
    <row r="32" spans="1:7" ht="15" customHeight="1">
      <c r="A32" s="350">
        <v>19</v>
      </c>
      <c r="B32" s="14" t="s">
        <v>127</v>
      </c>
      <c r="C32" s="368">
        <v>0.4170078479062127</v>
      </c>
      <c r="D32" s="368">
        <v>0.42492761910411747</v>
      </c>
      <c r="E32" s="368">
        <v>0.43091112252438835</v>
      </c>
      <c r="F32" s="368">
        <v>0.51298465088577161</v>
      </c>
      <c r="G32" s="369">
        <v>0.43931983875729591</v>
      </c>
    </row>
    <row r="33" spans="1:7" ht="15" customHeight="1">
      <c r="A33" s="350">
        <v>20</v>
      </c>
      <c r="B33" s="14" t="s">
        <v>126</v>
      </c>
      <c r="C33" s="368">
        <v>0.75152612688897757</v>
      </c>
      <c r="D33" s="368">
        <v>0.85789247024223336</v>
      </c>
      <c r="E33" s="368">
        <v>0.79396429307872884</v>
      </c>
      <c r="F33" s="368">
        <v>0.78743775892817736</v>
      </c>
      <c r="G33" s="369">
        <v>0.69237384007133707</v>
      </c>
    </row>
    <row r="34" spans="1:7" ht="15" customHeight="1">
      <c r="A34" s="350">
        <v>21</v>
      </c>
      <c r="B34" s="14" t="s">
        <v>125</v>
      </c>
      <c r="C34" s="368">
        <v>0.26526722414337794</v>
      </c>
      <c r="D34" s="368">
        <v>0.30628651687100539</v>
      </c>
      <c r="E34" s="368">
        <v>0.24903035793997585</v>
      </c>
      <c r="F34" s="368">
        <v>0.20641119051917436</v>
      </c>
      <c r="G34" s="369">
        <v>0.22790021426568069</v>
      </c>
    </row>
    <row r="35" spans="1:7" ht="15" customHeight="1">
      <c r="A35" s="351"/>
      <c r="B35" s="214" t="s">
        <v>406</v>
      </c>
      <c r="C35" s="297"/>
      <c r="D35" s="297"/>
      <c r="E35" s="297"/>
      <c r="F35" s="297"/>
      <c r="G35" s="331"/>
    </row>
    <row r="36" spans="1:7">
      <c r="A36" s="350">
        <v>22</v>
      </c>
      <c r="B36" s="14" t="s">
        <v>386</v>
      </c>
      <c r="C36" s="370">
        <v>41082269.822500005</v>
      </c>
      <c r="D36" s="370">
        <v>25472260.159999996</v>
      </c>
      <c r="E36" s="370">
        <v>27468161.832222223</v>
      </c>
      <c r="F36" s="370">
        <v>27057877.602499999</v>
      </c>
      <c r="G36" s="371"/>
    </row>
    <row r="37" spans="1:7" ht="15" customHeight="1">
      <c r="A37" s="350">
        <v>23</v>
      </c>
      <c r="B37" s="14" t="s">
        <v>398</v>
      </c>
      <c r="C37" s="370">
        <v>14400942.012612501</v>
      </c>
      <c r="D37" s="372">
        <v>6591363.1834500004</v>
      </c>
      <c r="E37" s="372">
        <v>12846876.252491109</v>
      </c>
      <c r="F37" s="372">
        <v>6588725.9692499992</v>
      </c>
      <c r="G37" s="373"/>
    </row>
    <row r="38" spans="1:7" ht="14.4" thickBot="1">
      <c r="A38" s="352">
        <v>24</v>
      </c>
      <c r="B38" s="215" t="s">
        <v>387</v>
      </c>
      <c r="C38" s="374">
        <v>2.8527487845253252</v>
      </c>
      <c r="D38" s="374">
        <v>3.8644904629071739</v>
      </c>
      <c r="E38" s="374">
        <v>2.138119904976584</v>
      </c>
      <c r="F38" s="374">
        <v>4.1066934227923308</v>
      </c>
      <c r="G38" s="375"/>
    </row>
    <row r="39" spans="1:7">
      <c r="A39" s="16"/>
    </row>
    <row r="40" spans="1:7" ht="39.6">
      <c r="B40" s="288" t="s">
        <v>407</v>
      </c>
    </row>
    <row r="41" spans="1:7" ht="52.8">
      <c r="B41" s="288" t="s">
        <v>405</v>
      </c>
    </row>
    <row r="43" spans="1:7" ht="14.4">
      <c r="B43" s="28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27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09375" defaultRowHeight="13.8"/>
  <cols>
    <col min="1" max="1" width="9.5546875" style="4" bestFit="1" customWidth="1"/>
    <col min="2" max="2" width="55.109375" style="4" bestFit="1" customWidth="1"/>
    <col min="3" max="3" width="11.6640625" style="4" customWidth="1"/>
    <col min="4" max="4" width="13.33203125" style="4" customWidth="1"/>
    <col min="5" max="5" width="14.5546875" style="4" customWidth="1"/>
    <col min="6" max="6" width="11.6640625" style="4" customWidth="1"/>
    <col min="7" max="7" width="13.6640625" style="4" customWidth="1"/>
    <col min="8" max="8" width="14.5546875" style="4" customWidth="1"/>
    <col min="9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387">
        <v>43373</v>
      </c>
    </row>
    <row r="3" spans="1:8">
      <c r="A3" s="2"/>
    </row>
    <row r="4" spans="1:8" ht="14.4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455" t="s">
        <v>69</v>
      </c>
      <c r="D5" s="456"/>
      <c r="E5" s="457"/>
      <c r="F5" s="455" t="s">
        <v>73</v>
      </c>
      <c r="G5" s="456"/>
      <c r="H5" s="458"/>
    </row>
    <row r="6" spans="1:8">
      <c r="A6" s="24" t="s">
        <v>7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 ht="14.4">
      <c r="A7" s="24">
        <v>1</v>
      </c>
      <c r="B7" s="28" t="s">
        <v>36</v>
      </c>
      <c r="C7" s="376">
        <v>1462539.26</v>
      </c>
      <c r="D7" s="376">
        <v>6462488.7199999997</v>
      </c>
      <c r="E7" s="377">
        <v>7925027.9799999995</v>
      </c>
      <c r="F7" s="378">
        <v>1325245.53</v>
      </c>
      <c r="G7" s="379">
        <v>1752750.61</v>
      </c>
      <c r="H7" s="380">
        <v>3077996.14</v>
      </c>
    </row>
    <row r="8" spans="1:8" ht="14.4">
      <c r="A8" s="24">
        <v>2</v>
      </c>
      <c r="B8" s="28" t="s">
        <v>37</v>
      </c>
      <c r="C8" s="376">
        <v>420937.9</v>
      </c>
      <c r="D8" s="376">
        <v>4790072.8999999994</v>
      </c>
      <c r="E8" s="377">
        <v>5211010.8</v>
      </c>
      <c r="F8" s="378">
        <v>3243072.36</v>
      </c>
      <c r="G8" s="379">
        <v>2786872.1599999997</v>
      </c>
      <c r="H8" s="380">
        <v>6029944.5199999996</v>
      </c>
    </row>
    <row r="9" spans="1:8" ht="14.4">
      <c r="A9" s="24">
        <v>3</v>
      </c>
      <c r="B9" s="28" t="s">
        <v>38</v>
      </c>
      <c r="C9" s="376">
        <v>125303.16</v>
      </c>
      <c r="D9" s="376">
        <v>10169674.779999999</v>
      </c>
      <c r="E9" s="377">
        <v>10294977.939999999</v>
      </c>
      <c r="F9" s="378">
        <v>270010.7</v>
      </c>
      <c r="G9" s="379">
        <v>1141386.8999999999</v>
      </c>
      <c r="H9" s="380">
        <v>1411397.5999999999</v>
      </c>
    </row>
    <row r="10" spans="1:8" ht="14.4">
      <c r="A10" s="24">
        <v>4</v>
      </c>
      <c r="B10" s="28" t="s">
        <v>39</v>
      </c>
      <c r="C10" s="376">
        <v>0</v>
      </c>
      <c r="D10" s="376">
        <v>0</v>
      </c>
      <c r="E10" s="377">
        <v>0</v>
      </c>
      <c r="F10" s="378">
        <v>0</v>
      </c>
      <c r="G10" s="379">
        <v>0</v>
      </c>
      <c r="H10" s="380">
        <v>0</v>
      </c>
    </row>
    <row r="11" spans="1:8" ht="14.4">
      <c r="A11" s="24">
        <v>5</v>
      </c>
      <c r="B11" s="28" t="s">
        <v>40</v>
      </c>
      <c r="C11" s="376">
        <v>13125804.08</v>
      </c>
      <c r="D11" s="376">
        <v>0</v>
      </c>
      <c r="E11" s="377">
        <v>13125804.08</v>
      </c>
      <c r="F11" s="378">
        <v>9706703.4100000001</v>
      </c>
      <c r="G11" s="379">
        <v>0</v>
      </c>
      <c r="H11" s="380">
        <v>9706703.4100000001</v>
      </c>
    </row>
    <row r="12" spans="1:8" ht="14.4">
      <c r="A12" s="24">
        <v>6.1</v>
      </c>
      <c r="B12" s="29" t="s">
        <v>41</v>
      </c>
      <c r="C12" s="376">
        <v>11793688.710000001</v>
      </c>
      <c r="D12" s="376">
        <v>5905768.5499999998</v>
      </c>
      <c r="E12" s="377">
        <v>17699457.260000002</v>
      </c>
      <c r="F12" s="378">
        <v>2586797.9</v>
      </c>
      <c r="G12" s="379">
        <v>3468094.39</v>
      </c>
      <c r="H12" s="380">
        <v>6054892.29</v>
      </c>
    </row>
    <row r="13" spans="1:8" ht="14.4">
      <c r="A13" s="24">
        <v>6.2</v>
      </c>
      <c r="B13" s="29" t="s">
        <v>42</v>
      </c>
      <c r="C13" s="376">
        <v>-1235811.08</v>
      </c>
      <c r="D13" s="376">
        <v>-554497.74</v>
      </c>
      <c r="E13" s="377">
        <v>-1790308.82</v>
      </c>
      <c r="F13" s="378">
        <v>-250231.55</v>
      </c>
      <c r="G13" s="379">
        <v>-789999.16</v>
      </c>
      <c r="H13" s="380">
        <v>-1040230.71</v>
      </c>
    </row>
    <row r="14" spans="1:8" ht="14.4">
      <c r="A14" s="24">
        <v>6</v>
      </c>
      <c r="B14" s="28" t="s">
        <v>43</v>
      </c>
      <c r="C14" s="377">
        <v>10557877.630000001</v>
      </c>
      <c r="D14" s="377">
        <v>5351270.8099999996</v>
      </c>
      <c r="E14" s="377">
        <v>15909148.440000001</v>
      </c>
      <c r="F14" s="377">
        <v>2336566.35</v>
      </c>
      <c r="G14" s="377">
        <v>2678095.23</v>
      </c>
      <c r="H14" s="380">
        <v>5014661.58</v>
      </c>
    </row>
    <row r="15" spans="1:8" ht="14.4">
      <c r="A15" s="24">
        <v>7</v>
      </c>
      <c r="B15" s="28" t="s">
        <v>44</v>
      </c>
      <c r="C15" s="376">
        <v>435079.98000000004</v>
      </c>
      <c r="D15" s="376">
        <v>12089.13</v>
      </c>
      <c r="E15" s="377">
        <v>447169.11000000004</v>
      </c>
      <c r="F15" s="378">
        <v>326198.97000000009</v>
      </c>
      <c r="G15" s="379">
        <v>12925.669999999998</v>
      </c>
      <c r="H15" s="380">
        <v>339124.64000000007</v>
      </c>
    </row>
    <row r="16" spans="1:8" ht="14.4">
      <c r="A16" s="24">
        <v>8</v>
      </c>
      <c r="B16" s="28" t="s">
        <v>206</v>
      </c>
      <c r="C16" s="376">
        <v>954274.65</v>
      </c>
      <c r="D16" s="376">
        <v>0</v>
      </c>
      <c r="E16" s="377">
        <v>954274.65</v>
      </c>
      <c r="F16" s="378">
        <v>1252394.1100000001</v>
      </c>
      <c r="G16" s="379">
        <v>0</v>
      </c>
      <c r="H16" s="380">
        <v>1252394.1100000001</v>
      </c>
    </row>
    <row r="17" spans="1:8" ht="14.4">
      <c r="A17" s="24">
        <v>9</v>
      </c>
      <c r="B17" s="28" t="s">
        <v>45</v>
      </c>
      <c r="C17" s="376">
        <v>20000</v>
      </c>
      <c r="D17" s="376">
        <v>0</v>
      </c>
      <c r="E17" s="377">
        <v>20000</v>
      </c>
      <c r="F17" s="378">
        <v>20000</v>
      </c>
      <c r="G17" s="379">
        <v>0</v>
      </c>
      <c r="H17" s="380">
        <v>20000</v>
      </c>
    </row>
    <row r="18" spans="1:8" ht="14.4">
      <c r="A18" s="24">
        <v>10</v>
      </c>
      <c r="B18" s="28" t="s">
        <v>46</v>
      </c>
      <c r="C18" s="376">
        <v>14760637.729999997</v>
      </c>
      <c r="D18" s="376">
        <v>0</v>
      </c>
      <c r="E18" s="377">
        <v>14760637.729999997</v>
      </c>
      <c r="F18" s="378">
        <v>15355197.609999999</v>
      </c>
      <c r="G18" s="379">
        <v>0</v>
      </c>
      <c r="H18" s="380">
        <v>15355197.609999999</v>
      </c>
    </row>
    <row r="19" spans="1:8" ht="14.4">
      <c r="A19" s="24">
        <v>11</v>
      </c>
      <c r="B19" s="28" t="s">
        <v>47</v>
      </c>
      <c r="C19" s="376">
        <v>1403791.4</v>
      </c>
      <c r="D19" s="376">
        <v>1057377.68</v>
      </c>
      <c r="E19" s="377">
        <v>2461169.08</v>
      </c>
      <c r="F19" s="378">
        <v>986117.24</v>
      </c>
      <c r="G19" s="379">
        <v>1379242.92</v>
      </c>
      <c r="H19" s="380">
        <v>2365360.16</v>
      </c>
    </row>
    <row r="20" spans="1:8" ht="14.4">
      <c r="A20" s="24">
        <v>12</v>
      </c>
      <c r="B20" s="31" t="s">
        <v>48</v>
      </c>
      <c r="C20" s="377">
        <v>43266245.789999999</v>
      </c>
      <c r="D20" s="377">
        <v>27842974.019999996</v>
      </c>
      <c r="E20" s="377">
        <v>71109219.810000002</v>
      </c>
      <c r="F20" s="377">
        <v>34821506.280000001</v>
      </c>
      <c r="G20" s="377">
        <v>9751273.4900000002</v>
      </c>
      <c r="H20" s="380">
        <v>44572779.770000003</v>
      </c>
    </row>
    <row r="21" spans="1:8" ht="14.4">
      <c r="A21" s="24"/>
      <c r="B21" s="25" t="s">
        <v>49</v>
      </c>
      <c r="C21" s="381"/>
      <c r="D21" s="381"/>
      <c r="E21" s="381"/>
      <c r="F21" s="382"/>
      <c r="G21" s="383"/>
      <c r="H21" s="384"/>
    </row>
    <row r="22" spans="1:8" ht="14.4">
      <c r="A22" s="24">
        <v>13</v>
      </c>
      <c r="B22" s="28" t="s">
        <v>50</v>
      </c>
      <c r="C22" s="376">
        <v>0</v>
      </c>
      <c r="D22" s="376">
        <v>0</v>
      </c>
      <c r="E22" s="377">
        <v>0</v>
      </c>
      <c r="F22" s="378">
        <v>0</v>
      </c>
      <c r="G22" s="379">
        <v>0</v>
      </c>
      <c r="H22" s="380">
        <v>0</v>
      </c>
    </row>
    <row r="23" spans="1:8" ht="14.4">
      <c r="A23" s="24">
        <v>14</v>
      </c>
      <c r="B23" s="28" t="s">
        <v>51</v>
      </c>
      <c r="C23" s="376">
        <v>2692517.5700000003</v>
      </c>
      <c r="D23" s="376">
        <v>10334527.23</v>
      </c>
      <c r="E23" s="377">
        <v>13027044.800000001</v>
      </c>
      <c r="F23" s="378">
        <v>2554327.5299999998</v>
      </c>
      <c r="G23" s="379">
        <v>5350310.3899999997</v>
      </c>
      <c r="H23" s="380">
        <v>7904637.9199999999</v>
      </c>
    </row>
    <row r="24" spans="1:8" ht="14.4">
      <c r="A24" s="24">
        <v>15</v>
      </c>
      <c r="B24" s="28" t="s">
        <v>52</v>
      </c>
      <c r="C24" s="376">
        <v>314868.23</v>
      </c>
      <c r="D24" s="376">
        <v>5521032.3200000003</v>
      </c>
      <c r="E24" s="377">
        <v>5835900.5500000007</v>
      </c>
      <c r="F24" s="378">
        <v>563065.19999999995</v>
      </c>
      <c r="G24" s="379">
        <v>1690442.94</v>
      </c>
      <c r="H24" s="380">
        <v>2253508.1399999997</v>
      </c>
    </row>
    <row r="25" spans="1:8" ht="14.4">
      <c r="A25" s="24">
        <v>16</v>
      </c>
      <c r="B25" s="28" t="s">
        <v>53</v>
      </c>
      <c r="C25" s="376">
        <v>366139</v>
      </c>
      <c r="D25" s="376">
        <v>913902.11</v>
      </c>
      <c r="E25" s="377">
        <v>1280041.1099999999</v>
      </c>
      <c r="F25" s="378">
        <v>832602.5</v>
      </c>
      <c r="G25" s="379">
        <v>4006330.61</v>
      </c>
      <c r="H25" s="380">
        <v>4838933.1099999994</v>
      </c>
    </row>
    <row r="26" spans="1:8" ht="14.4">
      <c r="A26" s="24">
        <v>17</v>
      </c>
      <c r="B26" s="28" t="s">
        <v>54</v>
      </c>
      <c r="C26" s="381">
        <v>0</v>
      </c>
      <c r="D26" s="381">
        <v>0</v>
      </c>
      <c r="E26" s="377">
        <v>0</v>
      </c>
      <c r="F26" s="382"/>
      <c r="G26" s="383"/>
      <c r="H26" s="380">
        <v>0</v>
      </c>
    </row>
    <row r="27" spans="1:8" ht="14.4">
      <c r="A27" s="24">
        <v>18</v>
      </c>
      <c r="B27" s="28" t="s">
        <v>55</v>
      </c>
      <c r="C27" s="376">
        <v>3500000</v>
      </c>
      <c r="D27" s="376">
        <v>0</v>
      </c>
      <c r="E27" s="377">
        <v>3500000</v>
      </c>
      <c r="F27" s="378">
        <v>0</v>
      </c>
      <c r="G27" s="379">
        <v>0</v>
      </c>
      <c r="H27" s="380">
        <v>0</v>
      </c>
    </row>
    <row r="28" spans="1:8" ht="14.4">
      <c r="A28" s="24">
        <v>19</v>
      </c>
      <c r="B28" s="28" t="s">
        <v>56</v>
      </c>
      <c r="C28" s="376">
        <v>16330.97</v>
      </c>
      <c r="D28" s="376">
        <v>358059.66</v>
      </c>
      <c r="E28" s="377">
        <v>374390.62999999995</v>
      </c>
      <c r="F28" s="378">
        <v>40279.599999999999</v>
      </c>
      <c r="G28" s="379">
        <v>64605.21</v>
      </c>
      <c r="H28" s="380">
        <v>104884.81</v>
      </c>
    </row>
    <row r="29" spans="1:8" ht="14.4">
      <c r="A29" s="24">
        <v>20</v>
      </c>
      <c r="B29" s="28" t="s">
        <v>57</v>
      </c>
      <c r="C29" s="376">
        <v>1855358.3</v>
      </c>
      <c r="D29" s="376">
        <v>170123.36</v>
      </c>
      <c r="E29" s="377">
        <v>2025481.6600000001</v>
      </c>
      <c r="F29" s="378">
        <v>1282260.58</v>
      </c>
      <c r="G29" s="379">
        <v>755200.16</v>
      </c>
      <c r="H29" s="380">
        <v>2037460.7400000002</v>
      </c>
    </row>
    <row r="30" spans="1:8" ht="14.4">
      <c r="A30" s="24">
        <v>21</v>
      </c>
      <c r="B30" s="28" t="s">
        <v>58</v>
      </c>
      <c r="C30" s="376">
        <v>0</v>
      </c>
      <c r="D30" s="376">
        <v>9152850</v>
      </c>
      <c r="E30" s="377">
        <v>9152850</v>
      </c>
      <c r="F30" s="378">
        <v>0</v>
      </c>
      <c r="G30" s="379">
        <v>0</v>
      </c>
      <c r="H30" s="380">
        <v>0</v>
      </c>
    </row>
    <row r="31" spans="1:8" ht="14.4">
      <c r="A31" s="24">
        <v>22</v>
      </c>
      <c r="B31" s="31" t="s">
        <v>59</v>
      </c>
      <c r="C31" s="377">
        <v>8745214.0700000003</v>
      </c>
      <c r="D31" s="377">
        <v>26450494.68</v>
      </c>
      <c r="E31" s="377">
        <v>35195708.75</v>
      </c>
      <c r="F31" s="377">
        <v>5272535.41</v>
      </c>
      <c r="G31" s="377">
        <v>11866889.310000001</v>
      </c>
      <c r="H31" s="380">
        <v>17139424.719999999</v>
      </c>
    </row>
    <row r="32" spans="1:8" ht="14.4">
      <c r="A32" s="24"/>
      <c r="B32" s="25" t="s">
        <v>60</v>
      </c>
      <c r="C32" s="381"/>
      <c r="D32" s="381"/>
      <c r="E32" s="376"/>
      <c r="F32" s="382"/>
      <c r="G32" s="383"/>
      <c r="H32" s="384"/>
    </row>
    <row r="33" spans="1:8" ht="14.4">
      <c r="A33" s="24">
        <v>23</v>
      </c>
      <c r="B33" s="28" t="s">
        <v>61</v>
      </c>
      <c r="C33" s="376">
        <v>40000000</v>
      </c>
      <c r="D33" s="381">
        <v>0</v>
      </c>
      <c r="E33" s="377">
        <v>40000000</v>
      </c>
      <c r="F33" s="378">
        <v>30000000</v>
      </c>
      <c r="G33" s="383">
        <v>0</v>
      </c>
      <c r="H33" s="380">
        <v>30000000</v>
      </c>
    </row>
    <row r="34" spans="1:8" ht="14.4">
      <c r="A34" s="24">
        <v>24</v>
      </c>
      <c r="B34" s="28" t="s">
        <v>62</v>
      </c>
      <c r="C34" s="376">
        <v>0</v>
      </c>
      <c r="D34" s="381">
        <v>0</v>
      </c>
      <c r="E34" s="377">
        <v>0</v>
      </c>
      <c r="F34" s="378">
        <v>0</v>
      </c>
      <c r="G34" s="383">
        <v>0</v>
      </c>
      <c r="H34" s="380">
        <v>0</v>
      </c>
    </row>
    <row r="35" spans="1:8" ht="14.4">
      <c r="A35" s="24">
        <v>25</v>
      </c>
      <c r="B35" s="30" t="s">
        <v>63</v>
      </c>
      <c r="C35" s="376">
        <v>0</v>
      </c>
      <c r="D35" s="381">
        <v>0</v>
      </c>
      <c r="E35" s="377">
        <v>0</v>
      </c>
      <c r="F35" s="378">
        <v>0</v>
      </c>
      <c r="G35" s="383">
        <v>0</v>
      </c>
      <c r="H35" s="380">
        <v>0</v>
      </c>
    </row>
    <row r="36" spans="1:8" ht="14.4">
      <c r="A36" s="24">
        <v>26</v>
      </c>
      <c r="B36" s="28" t="s">
        <v>64</v>
      </c>
      <c r="C36" s="376">
        <v>0</v>
      </c>
      <c r="D36" s="381">
        <v>0</v>
      </c>
      <c r="E36" s="377">
        <v>0</v>
      </c>
      <c r="F36" s="378">
        <v>0</v>
      </c>
      <c r="G36" s="383">
        <v>0</v>
      </c>
      <c r="H36" s="380">
        <v>0</v>
      </c>
    </row>
    <row r="37" spans="1:8" ht="14.4">
      <c r="A37" s="24">
        <v>27</v>
      </c>
      <c r="B37" s="28" t="s">
        <v>65</v>
      </c>
      <c r="C37" s="376">
        <v>0</v>
      </c>
      <c r="D37" s="381">
        <v>0</v>
      </c>
      <c r="E37" s="377">
        <v>0</v>
      </c>
      <c r="F37" s="378">
        <v>0</v>
      </c>
      <c r="G37" s="383">
        <v>0</v>
      </c>
      <c r="H37" s="380">
        <v>0</v>
      </c>
    </row>
    <row r="38" spans="1:8" ht="14.4">
      <c r="A38" s="24">
        <v>28</v>
      </c>
      <c r="B38" s="28" t="s">
        <v>66</v>
      </c>
      <c r="C38" s="376">
        <v>-9068921.2699999996</v>
      </c>
      <c r="D38" s="381">
        <v>0</v>
      </c>
      <c r="E38" s="377">
        <v>-9068921.2699999996</v>
      </c>
      <c r="F38" s="378">
        <v>-7549076.6400000006</v>
      </c>
      <c r="G38" s="383">
        <v>0</v>
      </c>
      <c r="H38" s="380">
        <v>-7549076.6400000006</v>
      </c>
    </row>
    <row r="39" spans="1:8" ht="14.4">
      <c r="A39" s="24">
        <v>29</v>
      </c>
      <c r="B39" s="28" t="s">
        <v>67</v>
      </c>
      <c r="C39" s="376">
        <v>4982432.3</v>
      </c>
      <c r="D39" s="381">
        <v>0</v>
      </c>
      <c r="E39" s="377">
        <v>4982432.3</v>
      </c>
      <c r="F39" s="378">
        <v>4982432.3</v>
      </c>
      <c r="G39" s="383">
        <v>0</v>
      </c>
      <c r="H39" s="380">
        <v>4982432.3</v>
      </c>
    </row>
    <row r="40" spans="1:8" ht="14.4">
      <c r="A40" s="24">
        <v>30</v>
      </c>
      <c r="B40" s="260" t="s">
        <v>274</v>
      </c>
      <c r="C40" s="376">
        <v>35913511.030000001</v>
      </c>
      <c r="D40" s="381">
        <v>0</v>
      </c>
      <c r="E40" s="377">
        <v>35913511.030000001</v>
      </c>
      <c r="F40" s="378">
        <v>27433355.66</v>
      </c>
      <c r="G40" s="383">
        <v>0</v>
      </c>
      <c r="H40" s="380">
        <v>27433355.66</v>
      </c>
    </row>
    <row r="41" spans="1:8" ht="15" thickBot="1">
      <c r="A41" s="32">
        <v>31</v>
      </c>
      <c r="B41" s="33" t="s">
        <v>68</v>
      </c>
      <c r="C41" s="385">
        <v>44658725.100000001</v>
      </c>
      <c r="D41" s="385">
        <v>26450494.68</v>
      </c>
      <c r="E41" s="385">
        <v>71109219.780000001</v>
      </c>
      <c r="F41" s="385">
        <v>32705891.07</v>
      </c>
      <c r="G41" s="385">
        <v>11866889.310000001</v>
      </c>
      <c r="H41" s="386">
        <v>44572780.380000003</v>
      </c>
    </row>
    <row r="43" spans="1:8">
      <c r="B43" s="3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70" zoomScaleNormal="70" workbookViewId="0">
      <pane xSplit="1" ySplit="6" topLeftCell="B46" activePane="bottomRight" state="frozen"/>
      <selection activeCell="B9" sqref="B9"/>
      <selection pane="topRight" activeCell="B9" sqref="B9"/>
      <selection pane="bottomLeft" activeCell="B9" sqref="B9"/>
      <selection pane="bottomRight" activeCell="D82" sqref="D82"/>
    </sheetView>
  </sheetViews>
  <sheetFormatPr defaultColWidth="9.109375" defaultRowHeight="13.2"/>
  <cols>
    <col min="1" max="1" width="9.5546875" style="4" bestFit="1" customWidth="1"/>
    <col min="2" max="2" width="89.109375" style="4" customWidth="1"/>
    <col min="3" max="8" width="12.6640625" style="4" customWidth="1"/>
    <col min="9" max="9" width="8.88671875" style="4" customWidth="1"/>
    <col min="10" max="16384" width="9.109375" style="4"/>
  </cols>
  <sheetData>
    <row r="1" spans="1:8">
      <c r="A1" s="2" t="s">
        <v>31</v>
      </c>
      <c r="B1" s="3" t="s">
        <v>419</v>
      </c>
      <c r="C1" s="3"/>
    </row>
    <row r="2" spans="1:8">
      <c r="A2" s="2" t="s">
        <v>32</v>
      </c>
      <c r="B2" s="387">
        <v>43373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36" t="s">
        <v>201</v>
      </c>
      <c r="B4" s="216" t="s">
        <v>23</v>
      </c>
      <c r="C4" s="17"/>
      <c r="D4" s="19"/>
      <c r="E4" s="19"/>
      <c r="F4" s="20"/>
      <c r="G4" s="20"/>
      <c r="H4" s="37" t="s">
        <v>74</v>
      </c>
    </row>
    <row r="5" spans="1:8">
      <c r="A5" s="38" t="s">
        <v>7</v>
      </c>
      <c r="B5" s="39"/>
      <c r="C5" s="455" t="s">
        <v>69</v>
      </c>
      <c r="D5" s="456"/>
      <c r="E5" s="457"/>
      <c r="F5" s="455" t="s">
        <v>73</v>
      </c>
      <c r="G5" s="456"/>
      <c r="H5" s="458"/>
    </row>
    <row r="6" spans="1:8">
      <c r="A6" s="40" t="s">
        <v>7</v>
      </c>
      <c r="B6" s="4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3" t="s">
        <v>72</v>
      </c>
    </row>
    <row r="7" spans="1:8">
      <c r="A7" s="44"/>
      <c r="B7" s="216" t="s">
        <v>200</v>
      </c>
      <c r="C7" s="45"/>
      <c r="D7" s="45"/>
      <c r="E7" s="45"/>
      <c r="F7" s="45"/>
      <c r="G7" s="45"/>
      <c r="H7" s="46"/>
    </row>
    <row r="8" spans="1:8" ht="13.8">
      <c r="A8" s="44">
        <v>1</v>
      </c>
      <c r="B8" s="47" t="s">
        <v>199</v>
      </c>
      <c r="C8" s="388">
        <v>237625</v>
      </c>
      <c r="D8" s="388">
        <v>65789.81</v>
      </c>
      <c r="E8" s="389">
        <v>303414.81</v>
      </c>
      <c r="F8" s="388">
        <v>398556.31</v>
      </c>
      <c r="G8" s="388">
        <v>8250.35</v>
      </c>
      <c r="H8" s="389">
        <v>406806.66</v>
      </c>
    </row>
    <row r="9" spans="1:8" ht="13.8">
      <c r="A9" s="44">
        <v>2</v>
      </c>
      <c r="B9" s="47" t="s">
        <v>198</v>
      </c>
      <c r="C9" s="390">
        <v>1121690.3600000001</v>
      </c>
      <c r="D9" s="390">
        <v>325235.25</v>
      </c>
      <c r="E9" s="389">
        <v>1446925.61</v>
      </c>
      <c r="F9" s="390">
        <v>285121.95</v>
      </c>
      <c r="G9" s="390">
        <v>429141.75</v>
      </c>
      <c r="H9" s="389">
        <v>714263.7</v>
      </c>
    </row>
    <row r="10" spans="1:8" ht="13.8">
      <c r="A10" s="44">
        <v>2.1</v>
      </c>
      <c r="B10" s="48" t="s">
        <v>197</v>
      </c>
      <c r="C10" s="388">
        <v>0</v>
      </c>
      <c r="D10" s="388">
        <v>0</v>
      </c>
      <c r="E10" s="389">
        <v>0</v>
      </c>
      <c r="F10" s="388">
        <v>0</v>
      </c>
      <c r="G10" s="388">
        <v>0</v>
      </c>
      <c r="H10" s="389">
        <v>0</v>
      </c>
    </row>
    <row r="11" spans="1:8" ht="13.8">
      <c r="A11" s="44">
        <v>2.2000000000000002</v>
      </c>
      <c r="B11" s="48" t="s">
        <v>196</v>
      </c>
      <c r="C11" s="388">
        <v>26276.779999999992</v>
      </c>
      <c r="D11" s="388">
        <v>107608.09</v>
      </c>
      <c r="E11" s="389">
        <v>133884.87</v>
      </c>
      <c r="F11" s="388">
        <v>1027.3499999999694</v>
      </c>
      <c r="G11" s="388">
        <v>111342.88</v>
      </c>
      <c r="H11" s="389">
        <v>112370.22999999998</v>
      </c>
    </row>
    <row r="12" spans="1:8" ht="13.8">
      <c r="A12" s="44">
        <v>2.2999999999999998</v>
      </c>
      <c r="B12" s="48" t="s">
        <v>195</v>
      </c>
      <c r="C12" s="388">
        <v>0</v>
      </c>
      <c r="D12" s="388">
        <v>0</v>
      </c>
      <c r="E12" s="389">
        <v>0</v>
      </c>
      <c r="F12" s="388">
        <v>23976.07</v>
      </c>
      <c r="G12" s="388">
        <v>0</v>
      </c>
      <c r="H12" s="389">
        <v>23976.07</v>
      </c>
    </row>
    <row r="13" spans="1:8" ht="13.8">
      <c r="A13" s="44">
        <v>2.4</v>
      </c>
      <c r="B13" s="48" t="s">
        <v>194</v>
      </c>
      <c r="C13" s="388">
        <v>0</v>
      </c>
      <c r="D13" s="388">
        <v>0</v>
      </c>
      <c r="E13" s="389">
        <v>0</v>
      </c>
      <c r="F13" s="388">
        <v>0</v>
      </c>
      <c r="G13" s="388">
        <v>0</v>
      </c>
      <c r="H13" s="389">
        <v>0</v>
      </c>
    </row>
    <row r="14" spans="1:8" ht="13.8">
      <c r="A14" s="44">
        <v>2.5</v>
      </c>
      <c r="B14" s="48" t="s">
        <v>193</v>
      </c>
      <c r="C14" s="388">
        <v>0</v>
      </c>
      <c r="D14" s="388">
        <v>12986.97</v>
      </c>
      <c r="E14" s="389">
        <v>12986.97</v>
      </c>
      <c r="F14" s="388">
        <v>0</v>
      </c>
      <c r="G14" s="388">
        <v>0</v>
      </c>
      <c r="H14" s="389">
        <v>0</v>
      </c>
    </row>
    <row r="15" spans="1:8" ht="13.8">
      <c r="A15" s="44">
        <v>2.6</v>
      </c>
      <c r="B15" s="48" t="s">
        <v>192</v>
      </c>
      <c r="C15" s="388">
        <v>94644.44</v>
      </c>
      <c r="D15" s="388">
        <v>0</v>
      </c>
      <c r="E15" s="389">
        <v>94644.44</v>
      </c>
      <c r="F15" s="388">
        <v>0</v>
      </c>
      <c r="G15" s="388">
        <v>0</v>
      </c>
      <c r="H15" s="389">
        <v>0</v>
      </c>
    </row>
    <row r="16" spans="1:8" ht="13.8">
      <c r="A16" s="44">
        <v>2.7</v>
      </c>
      <c r="B16" s="48" t="s">
        <v>191</v>
      </c>
      <c r="C16" s="388">
        <v>103086.35</v>
      </c>
      <c r="D16" s="388">
        <v>0</v>
      </c>
      <c r="E16" s="389">
        <v>103086.35</v>
      </c>
      <c r="F16" s="388">
        <v>134190.20000000001</v>
      </c>
      <c r="G16" s="388">
        <v>0</v>
      </c>
      <c r="H16" s="389">
        <v>134190.20000000001</v>
      </c>
    </row>
    <row r="17" spans="1:8" ht="13.8">
      <c r="A17" s="44">
        <v>2.8</v>
      </c>
      <c r="B17" s="48" t="s">
        <v>190</v>
      </c>
      <c r="C17" s="388">
        <v>893777.8</v>
      </c>
      <c r="D17" s="388">
        <v>204640.19</v>
      </c>
      <c r="E17" s="389">
        <v>1098417.99</v>
      </c>
      <c r="F17" s="388">
        <v>118777.65</v>
      </c>
      <c r="G17" s="388">
        <v>268695.71999999997</v>
      </c>
      <c r="H17" s="389">
        <v>387473.37</v>
      </c>
    </row>
    <row r="18" spans="1:8" ht="13.8">
      <c r="A18" s="44">
        <v>2.9</v>
      </c>
      <c r="B18" s="48" t="s">
        <v>189</v>
      </c>
      <c r="C18" s="388">
        <v>3904.99</v>
      </c>
      <c r="D18" s="388">
        <v>0</v>
      </c>
      <c r="E18" s="389">
        <v>3904.99</v>
      </c>
      <c r="F18" s="388">
        <v>7150.68</v>
      </c>
      <c r="G18" s="388">
        <v>49103.15</v>
      </c>
      <c r="H18" s="389">
        <v>56253.83</v>
      </c>
    </row>
    <row r="19" spans="1:8" ht="13.8">
      <c r="A19" s="44">
        <v>3</v>
      </c>
      <c r="B19" s="47" t="s">
        <v>188</v>
      </c>
      <c r="C19" s="388">
        <v>53956.43</v>
      </c>
      <c r="D19" s="388">
        <v>7780.3</v>
      </c>
      <c r="E19" s="389">
        <v>61736.73</v>
      </c>
      <c r="F19" s="388">
        <v>18210.2</v>
      </c>
      <c r="G19" s="388">
        <v>64641.96</v>
      </c>
      <c r="H19" s="389">
        <v>82852.160000000003</v>
      </c>
    </row>
    <row r="20" spans="1:8" ht="13.8">
      <c r="A20" s="44">
        <v>4</v>
      </c>
      <c r="B20" s="47" t="s">
        <v>187</v>
      </c>
      <c r="C20" s="388">
        <v>570426.48</v>
      </c>
      <c r="D20" s="388"/>
      <c r="E20" s="389">
        <v>570426.48</v>
      </c>
      <c r="F20" s="388">
        <v>1060145.56</v>
      </c>
      <c r="G20" s="388"/>
      <c r="H20" s="389">
        <v>1060145.56</v>
      </c>
    </row>
    <row r="21" spans="1:8" ht="13.8">
      <c r="A21" s="44">
        <v>5</v>
      </c>
      <c r="B21" s="47" t="s">
        <v>186</v>
      </c>
      <c r="C21" s="388">
        <v>71.510000000000005</v>
      </c>
      <c r="D21" s="388">
        <v>1882.05</v>
      </c>
      <c r="E21" s="389">
        <v>1953.56</v>
      </c>
      <c r="F21" s="388">
        <v>988.75</v>
      </c>
      <c r="G21" s="388">
        <v>138.16</v>
      </c>
      <c r="H21" s="389">
        <v>1126.9100000000001</v>
      </c>
    </row>
    <row r="22" spans="1:8" ht="13.8">
      <c r="A22" s="44">
        <v>6</v>
      </c>
      <c r="B22" s="49" t="s">
        <v>185</v>
      </c>
      <c r="C22" s="390">
        <v>1983769.78</v>
      </c>
      <c r="D22" s="390">
        <v>400687.41</v>
      </c>
      <c r="E22" s="389">
        <v>2384457.19</v>
      </c>
      <c r="F22" s="390">
        <v>1763022.77</v>
      </c>
      <c r="G22" s="390">
        <v>502172.22</v>
      </c>
      <c r="H22" s="389">
        <v>2265194.9900000002</v>
      </c>
    </row>
    <row r="23" spans="1:8" ht="13.8">
      <c r="A23" s="44"/>
      <c r="B23" s="216" t="s">
        <v>184</v>
      </c>
      <c r="C23" s="388"/>
      <c r="D23" s="388"/>
      <c r="E23" s="391"/>
      <c r="F23" s="388"/>
      <c r="G23" s="388"/>
      <c r="H23" s="391"/>
    </row>
    <row r="24" spans="1:8" ht="13.8">
      <c r="A24" s="44">
        <v>7</v>
      </c>
      <c r="B24" s="47" t="s">
        <v>183</v>
      </c>
      <c r="C24" s="388">
        <v>4192.43</v>
      </c>
      <c r="D24" s="388">
        <v>3188.67</v>
      </c>
      <c r="E24" s="389">
        <v>7381.1</v>
      </c>
      <c r="F24" s="388">
        <v>2048.92</v>
      </c>
      <c r="G24" s="388">
        <v>408.19</v>
      </c>
      <c r="H24" s="389">
        <v>2457.11</v>
      </c>
    </row>
    <row r="25" spans="1:8" ht="13.8">
      <c r="A25" s="44">
        <v>8</v>
      </c>
      <c r="B25" s="47" t="s">
        <v>182</v>
      </c>
      <c r="C25" s="388">
        <v>34177.910000000003</v>
      </c>
      <c r="D25" s="388">
        <v>70545.87</v>
      </c>
      <c r="E25" s="389">
        <v>104723.78</v>
      </c>
      <c r="F25" s="388">
        <v>55933.67</v>
      </c>
      <c r="G25" s="388">
        <v>212791.13</v>
      </c>
      <c r="H25" s="389">
        <v>268724.8</v>
      </c>
    </row>
    <row r="26" spans="1:8" ht="13.8">
      <c r="A26" s="44">
        <v>9</v>
      </c>
      <c r="B26" s="47" t="s">
        <v>181</v>
      </c>
      <c r="C26" s="388">
        <v>1816.44</v>
      </c>
      <c r="D26" s="388">
        <v>104.5</v>
      </c>
      <c r="E26" s="389">
        <v>1920.94</v>
      </c>
      <c r="F26" s="388">
        <v>1520.54</v>
      </c>
      <c r="G26" s="388">
        <v>0</v>
      </c>
      <c r="H26" s="389">
        <v>1520.54</v>
      </c>
    </row>
    <row r="27" spans="1:8" ht="13.8">
      <c r="A27" s="44">
        <v>10</v>
      </c>
      <c r="B27" s="47" t="s">
        <v>180</v>
      </c>
      <c r="C27" s="388">
        <v>6077.81</v>
      </c>
      <c r="D27" s="388"/>
      <c r="E27" s="389">
        <v>6077.81</v>
      </c>
      <c r="F27" s="388">
        <v>23276.36</v>
      </c>
      <c r="G27" s="388"/>
      <c r="H27" s="389">
        <v>23276.36</v>
      </c>
    </row>
    <row r="28" spans="1:8" ht="13.8">
      <c r="A28" s="44">
        <v>11</v>
      </c>
      <c r="B28" s="47" t="s">
        <v>179</v>
      </c>
      <c r="C28" s="388">
        <v>33702.949999999997</v>
      </c>
      <c r="D28" s="388">
        <v>325540</v>
      </c>
      <c r="E28" s="389">
        <v>359242.95</v>
      </c>
      <c r="F28" s="388">
        <v>258912.94</v>
      </c>
      <c r="G28" s="388">
        <v>0</v>
      </c>
      <c r="H28" s="389">
        <v>258912.94</v>
      </c>
    </row>
    <row r="29" spans="1:8" ht="13.8">
      <c r="A29" s="44">
        <v>12</v>
      </c>
      <c r="B29" s="47" t="s">
        <v>178</v>
      </c>
      <c r="C29" s="388"/>
      <c r="D29" s="388"/>
      <c r="E29" s="389">
        <v>0</v>
      </c>
      <c r="F29" s="388"/>
      <c r="G29" s="388"/>
      <c r="H29" s="389">
        <v>0</v>
      </c>
    </row>
    <row r="30" spans="1:8" ht="13.8">
      <c r="A30" s="44">
        <v>13</v>
      </c>
      <c r="B30" s="50" t="s">
        <v>177</v>
      </c>
      <c r="C30" s="390">
        <v>79967.540000000008</v>
      </c>
      <c r="D30" s="390">
        <v>399379.04</v>
      </c>
      <c r="E30" s="389">
        <v>479346.57999999996</v>
      </c>
      <c r="F30" s="390">
        <v>341692.43</v>
      </c>
      <c r="G30" s="390">
        <v>213199.32</v>
      </c>
      <c r="H30" s="389">
        <v>554891.75</v>
      </c>
    </row>
    <row r="31" spans="1:8" ht="13.8">
      <c r="A31" s="44">
        <v>14</v>
      </c>
      <c r="B31" s="50" t="s">
        <v>176</v>
      </c>
      <c r="C31" s="390">
        <v>1903802.24</v>
      </c>
      <c r="D31" s="390">
        <v>1308.3699999999953</v>
      </c>
      <c r="E31" s="389">
        <v>1905110.6099999999</v>
      </c>
      <c r="F31" s="390">
        <v>1421330.34</v>
      </c>
      <c r="G31" s="390">
        <v>288972.89999999997</v>
      </c>
      <c r="H31" s="389">
        <v>1710303.24</v>
      </c>
    </row>
    <row r="32" spans="1:8" ht="13.8">
      <c r="A32" s="44"/>
      <c r="B32" s="51"/>
      <c r="C32" s="392"/>
      <c r="D32" s="392"/>
      <c r="E32" s="393"/>
      <c r="F32" s="392"/>
      <c r="G32" s="392"/>
      <c r="H32" s="393"/>
    </row>
    <row r="33" spans="1:8" ht="13.8">
      <c r="A33" s="44"/>
      <c r="B33" s="51" t="s">
        <v>175</v>
      </c>
      <c r="C33" s="388"/>
      <c r="D33" s="388"/>
      <c r="E33" s="391"/>
      <c r="F33" s="388"/>
      <c r="G33" s="388"/>
      <c r="H33" s="391"/>
    </row>
    <row r="34" spans="1:8" ht="13.8">
      <c r="A34" s="44">
        <v>15</v>
      </c>
      <c r="B34" s="52" t="s">
        <v>174</v>
      </c>
      <c r="C34" s="394">
        <v>827074.01</v>
      </c>
      <c r="D34" s="394">
        <v>97795.830000000016</v>
      </c>
      <c r="E34" s="389">
        <v>924869.84000000008</v>
      </c>
      <c r="F34" s="394">
        <v>63309.21</v>
      </c>
      <c r="G34" s="394">
        <v>178861.06</v>
      </c>
      <c r="H34" s="389">
        <v>242170.27</v>
      </c>
    </row>
    <row r="35" spans="1:8" ht="13.8">
      <c r="A35" s="44">
        <v>15.1</v>
      </c>
      <c r="B35" s="48" t="s">
        <v>173</v>
      </c>
      <c r="C35" s="388">
        <v>897954.91</v>
      </c>
      <c r="D35" s="388">
        <v>192162.2</v>
      </c>
      <c r="E35" s="389">
        <v>1090117.1100000001</v>
      </c>
      <c r="F35" s="388">
        <v>116411.89</v>
      </c>
      <c r="G35" s="388">
        <v>242498.22</v>
      </c>
      <c r="H35" s="389">
        <v>358910.11</v>
      </c>
    </row>
    <row r="36" spans="1:8" ht="13.8">
      <c r="A36" s="44">
        <v>15.2</v>
      </c>
      <c r="B36" s="48" t="s">
        <v>172</v>
      </c>
      <c r="C36" s="388">
        <v>70880.899999999994</v>
      </c>
      <c r="D36" s="388">
        <v>94366.37</v>
      </c>
      <c r="E36" s="389">
        <v>165247.26999999999</v>
      </c>
      <c r="F36" s="388">
        <v>53102.68</v>
      </c>
      <c r="G36" s="388">
        <v>63637.16</v>
      </c>
      <c r="H36" s="389">
        <v>116739.84</v>
      </c>
    </row>
    <row r="37" spans="1:8" ht="13.8">
      <c r="A37" s="44">
        <v>16</v>
      </c>
      <c r="B37" s="47" t="s">
        <v>171</v>
      </c>
      <c r="C37" s="388">
        <v>0</v>
      </c>
      <c r="D37" s="388">
        <v>0</v>
      </c>
      <c r="E37" s="389">
        <v>0</v>
      </c>
      <c r="F37" s="388">
        <v>0</v>
      </c>
      <c r="G37" s="388">
        <v>0</v>
      </c>
      <c r="H37" s="389">
        <v>0</v>
      </c>
    </row>
    <row r="38" spans="1:8" ht="13.8">
      <c r="A38" s="44">
        <v>17</v>
      </c>
      <c r="B38" s="47" t="s">
        <v>170</v>
      </c>
      <c r="C38" s="388"/>
      <c r="D38" s="388"/>
      <c r="E38" s="389">
        <v>0</v>
      </c>
      <c r="F38" s="388"/>
      <c r="G38" s="388"/>
      <c r="H38" s="389">
        <v>0</v>
      </c>
    </row>
    <row r="39" spans="1:8" ht="13.8">
      <c r="A39" s="44">
        <v>18</v>
      </c>
      <c r="B39" s="47" t="s">
        <v>169</v>
      </c>
      <c r="C39" s="388">
        <v>0</v>
      </c>
      <c r="D39" s="388"/>
      <c r="E39" s="389">
        <v>0</v>
      </c>
      <c r="F39" s="388">
        <v>0</v>
      </c>
      <c r="G39" s="388"/>
      <c r="H39" s="389">
        <v>0</v>
      </c>
    </row>
    <row r="40" spans="1:8" ht="13.8">
      <c r="A40" s="44">
        <v>19</v>
      </c>
      <c r="B40" s="47" t="s">
        <v>168</v>
      </c>
      <c r="C40" s="388">
        <v>571236.06999999995</v>
      </c>
      <c r="D40" s="388"/>
      <c r="E40" s="389">
        <v>571236.06999999995</v>
      </c>
      <c r="F40" s="388">
        <v>278192.38</v>
      </c>
      <c r="G40" s="388"/>
      <c r="H40" s="389">
        <v>278192.38</v>
      </c>
    </row>
    <row r="41" spans="1:8" ht="13.8">
      <c r="A41" s="44">
        <v>20</v>
      </c>
      <c r="B41" s="47" t="s">
        <v>167</v>
      </c>
      <c r="C41" s="388">
        <v>-240281.37</v>
      </c>
      <c r="D41" s="388"/>
      <c r="E41" s="389">
        <v>-240281.37</v>
      </c>
      <c r="F41" s="388">
        <v>54319.43</v>
      </c>
      <c r="G41" s="388"/>
      <c r="H41" s="389">
        <v>54319.43</v>
      </c>
    </row>
    <row r="42" spans="1:8" ht="13.8">
      <c r="A42" s="44">
        <v>21</v>
      </c>
      <c r="B42" s="47" t="s">
        <v>166</v>
      </c>
      <c r="C42" s="388">
        <v>22282.35</v>
      </c>
      <c r="D42" s="388"/>
      <c r="E42" s="389">
        <v>22282.35</v>
      </c>
      <c r="F42" s="388">
        <v>-258584.72</v>
      </c>
      <c r="G42" s="388"/>
      <c r="H42" s="389">
        <v>-258584.72</v>
      </c>
    </row>
    <row r="43" spans="1:8" ht="13.8">
      <c r="A43" s="44">
        <v>22</v>
      </c>
      <c r="B43" s="47" t="s">
        <v>165</v>
      </c>
      <c r="C43" s="388">
        <v>89901.09</v>
      </c>
      <c r="D43" s="388"/>
      <c r="E43" s="389">
        <v>89901.09</v>
      </c>
      <c r="F43" s="388">
        <v>229869.81</v>
      </c>
      <c r="G43" s="388"/>
      <c r="H43" s="389">
        <v>229869.81</v>
      </c>
    </row>
    <row r="44" spans="1:8" ht="13.8">
      <c r="A44" s="44">
        <v>23</v>
      </c>
      <c r="B44" s="47" t="s">
        <v>164</v>
      </c>
      <c r="C44" s="388">
        <v>43993.46</v>
      </c>
      <c r="D44" s="388">
        <v>0</v>
      </c>
      <c r="E44" s="389">
        <v>43993.46</v>
      </c>
      <c r="F44" s="388">
        <v>178856.98</v>
      </c>
      <c r="G44" s="388">
        <v>56.43</v>
      </c>
      <c r="H44" s="389">
        <v>178913.41</v>
      </c>
    </row>
    <row r="45" spans="1:8" ht="13.8">
      <c r="A45" s="44">
        <v>24</v>
      </c>
      <c r="B45" s="50" t="s">
        <v>281</v>
      </c>
      <c r="C45" s="390">
        <v>1314205.6100000001</v>
      </c>
      <c r="D45" s="390">
        <v>97795.830000000016</v>
      </c>
      <c r="E45" s="389">
        <v>1412001.4400000002</v>
      </c>
      <c r="F45" s="390">
        <v>545963.09</v>
      </c>
      <c r="G45" s="390">
        <v>178917.49</v>
      </c>
      <c r="H45" s="389">
        <v>724880.58</v>
      </c>
    </row>
    <row r="46" spans="1:8" ht="13.8">
      <c r="A46" s="44"/>
      <c r="B46" s="216" t="s">
        <v>163</v>
      </c>
      <c r="C46" s="388"/>
      <c r="D46" s="388"/>
      <c r="E46" s="395"/>
      <c r="F46" s="388"/>
      <c r="G46" s="388"/>
      <c r="H46" s="395"/>
    </row>
    <row r="47" spans="1:8" ht="13.8">
      <c r="A47" s="44">
        <v>25</v>
      </c>
      <c r="B47" s="47" t="s">
        <v>162</v>
      </c>
      <c r="C47" s="388">
        <v>64715.9</v>
      </c>
      <c r="D47" s="388">
        <v>148264.41</v>
      </c>
      <c r="E47" s="389">
        <v>212980.31</v>
      </c>
      <c r="F47" s="388">
        <v>97833.22</v>
      </c>
      <c r="G47" s="388">
        <v>97858.28</v>
      </c>
      <c r="H47" s="389">
        <v>195691.5</v>
      </c>
    </row>
    <row r="48" spans="1:8" ht="13.8">
      <c r="A48" s="44">
        <v>26</v>
      </c>
      <c r="B48" s="47" t="s">
        <v>161</v>
      </c>
      <c r="C48" s="388">
        <v>588490.86</v>
      </c>
      <c r="D48" s="388">
        <v>147622.46</v>
      </c>
      <c r="E48" s="389">
        <v>736113.32</v>
      </c>
      <c r="F48" s="388">
        <v>175332.15</v>
      </c>
      <c r="G48" s="388">
        <v>143402.98000000001</v>
      </c>
      <c r="H48" s="389">
        <v>318735.13</v>
      </c>
    </row>
    <row r="49" spans="1:8" ht="13.8">
      <c r="A49" s="44">
        <v>27</v>
      </c>
      <c r="B49" s="47" t="s">
        <v>160</v>
      </c>
      <c r="C49" s="388">
        <v>1346951.7</v>
      </c>
      <c r="D49" s="388"/>
      <c r="E49" s="389">
        <v>1346951.7</v>
      </c>
      <c r="F49" s="388">
        <v>1577239.9</v>
      </c>
      <c r="G49" s="388"/>
      <c r="H49" s="389">
        <v>1577239.9</v>
      </c>
    </row>
    <row r="50" spans="1:8" ht="13.8">
      <c r="A50" s="44">
        <v>28</v>
      </c>
      <c r="B50" s="47" t="s">
        <v>159</v>
      </c>
      <c r="C50" s="388">
        <v>24382.16</v>
      </c>
      <c r="D50" s="388"/>
      <c r="E50" s="389">
        <v>24382.16</v>
      </c>
      <c r="F50" s="388">
        <v>14147.67</v>
      </c>
      <c r="G50" s="388"/>
      <c r="H50" s="389">
        <v>14147.67</v>
      </c>
    </row>
    <row r="51" spans="1:8" ht="13.8">
      <c r="A51" s="44">
        <v>29</v>
      </c>
      <c r="B51" s="47" t="s">
        <v>158</v>
      </c>
      <c r="C51" s="388">
        <v>421466.38</v>
      </c>
      <c r="D51" s="388"/>
      <c r="E51" s="389">
        <v>421466.38</v>
      </c>
      <c r="F51" s="388">
        <v>432397.74</v>
      </c>
      <c r="G51" s="388"/>
      <c r="H51" s="389">
        <v>432397.74</v>
      </c>
    </row>
    <row r="52" spans="1:8" ht="13.8">
      <c r="A52" s="44">
        <v>30</v>
      </c>
      <c r="B52" s="47" t="s">
        <v>157</v>
      </c>
      <c r="C52" s="388">
        <v>1154485.46</v>
      </c>
      <c r="D52" s="388">
        <v>0</v>
      </c>
      <c r="E52" s="389">
        <v>1154485.46</v>
      </c>
      <c r="F52" s="388">
        <v>810018.97</v>
      </c>
      <c r="G52" s="388">
        <v>0</v>
      </c>
      <c r="H52" s="389">
        <v>810018.97</v>
      </c>
    </row>
    <row r="53" spans="1:8" ht="13.8">
      <c r="A53" s="44">
        <v>31</v>
      </c>
      <c r="B53" s="50" t="s">
        <v>282</v>
      </c>
      <c r="C53" s="390">
        <v>3600492.46</v>
      </c>
      <c r="D53" s="390">
        <v>295886.87</v>
      </c>
      <c r="E53" s="389">
        <v>3896379.33</v>
      </c>
      <c r="F53" s="390">
        <v>3106969.6499999994</v>
      </c>
      <c r="G53" s="390">
        <v>241261.26</v>
      </c>
      <c r="H53" s="389">
        <v>3348230.9099999992</v>
      </c>
    </row>
    <row r="54" spans="1:8" ht="13.8">
      <c r="A54" s="44">
        <v>32</v>
      </c>
      <c r="B54" s="50" t="s">
        <v>283</v>
      </c>
      <c r="C54" s="390">
        <v>-2286286.8499999996</v>
      </c>
      <c r="D54" s="390">
        <v>-198091.03999999998</v>
      </c>
      <c r="E54" s="389">
        <v>-2484377.8899999997</v>
      </c>
      <c r="F54" s="390">
        <v>-2561006.5599999996</v>
      </c>
      <c r="G54" s="390">
        <v>-62343.770000000019</v>
      </c>
      <c r="H54" s="389">
        <v>-2623350.3299999996</v>
      </c>
    </row>
    <row r="55" spans="1:8" ht="13.8">
      <c r="A55" s="44"/>
      <c r="B55" s="51"/>
      <c r="C55" s="392"/>
      <c r="D55" s="392"/>
      <c r="E55" s="393"/>
      <c r="F55" s="392"/>
      <c r="G55" s="392"/>
      <c r="H55" s="393"/>
    </row>
    <row r="56" spans="1:8" ht="13.8">
      <c r="A56" s="44">
        <v>33</v>
      </c>
      <c r="B56" s="50" t="s">
        <v>156</v>
      </c>
      <c r="C56" s="390">
        <v>-382484.60999999964</v>
      </c>
      <c r="D56" s="390">
        <v>-196782.66999999998</v>
      </c>
      <c r="E56" s="389">
        <v>-579267.27999999956</v>
      </c>
      <c r="F56" s="390">
        <v>-1139676.2199999995</v>
      </c>
      <c r="G56" s="390">
        <v>226629.12999999995</v>
      </c>
      <c r="H56" s="389">
        <v>-913047.08999999962</v>
      </c>
    </row>
    <row r="57" spans="1:8" ht="13.8">
      <c r="A57" s="44"/>
      <c r="B57" s="51"/>
      <c r="C57" s="392"/>
      <c r="D57" s="392"/>
      <c r="E57" s="393"/>
      <c r="F57" s="392"/>
      <c r="G57" s="392"/>
      <c r="H57" s="393"/>
    </row>
    <row r="58" spans="1:8" ht="13.8">
      <c r="A58" s="44">
        <v>34</v>
      </c>
      <c r="B58" s="47" t="s">
        <v>155</v>
      </c>
      <c r="C58" s="388">
        <v>693766.44</v>
      </c>
      <c r="D58" s="388" t="s">
        <v>450</v>
      </c>
      <c r="E58" s="389">
        <v>693766.44</v>
      </c>
      <c r="F58" s="388">
        <v>-451050.4</v>
      </c>
      <c r="G58" s="388"/>
      <c r="H58" s="389">
        <v>-451050.4</v>
      </c>
    </row>
    <row r="59" spans="1:8" s="217" customFormat="1" ht="13.8">
      <c r="A59" s="44">
        <v>35</v>
      </c>
      <c r="B59" s="47" t="s">
        <v>154</v>
      </c>
      <c r="C59" s="396">
        <v>0</v>
      </c>
      <c r="D59" s="396" t="s">
        <v>450</v>
      </c>
      <c r="E59" s="397">
        <v>0</v>
      </c>
      <c r="F59" s="396">
        <v>0</v>
      </c>
      <c r="G59" s="396"/>
      <c r="H59" s="397">
        <v>0</v>
      </c>
    </row>
    <row r="60" spans="1:8" ht="13.8">
      <c r="A60" s="44">
        <v>36</v>
      </c>
      <c r="B60" s="47" t="s">
        <v>153</v>
      </c>
      <c r="C60" s="388">
        <v>90083.19</v>
      </c>
      <c r="D60" s="388" t="s">
        <v>450</v>
      </c>
      <c r="E60" s="389">
        <v>90083.19</v>
      </c>
      <c r="F60" s="388">
        <v>-123169.82</v>
      </c>
      <c r="G60" s="388"/>
      <c r="H60" s="389">
        <v>-123169.82</v>
      </c>
    </row>
    <row r="61" spans="1:8" ht="13.8">
      <c r="A61" s="44">
        <v>37</v>
      </c>
      <c r="B61" s="50" t="s">
        <v>152</v>
      </c>
      <c r="C61" s="390">
        <v>783849.62999999989</v>
      </c>
      <c r="D61" s="390">
        <v>0</v>
      </c>
      <c r="E61" s="389">
        <v>783849.62999999989</v>
      </c>
      <c r="F61" s="390">
        <v>-574220.22</v>
      </c>
      <c r="G61" s="390">
        <v>0</v>
      </c>
      <c r="H61" s="389">
        <v>-574220.22</v>
      </c>
    </row>
    <row r="62" spans="1:8" ht="13.8">
      <c r="A62" s="44"/>
      <c r="B62" s="53"/>
      <c r="C62" s="388"/>
      <c r="D62" s="388"/>
      <c r="E62" s="395"/>
      <c r="F62" s="388"/>
      <c r="G62" s="388"/>
      <c r="H62" s="395"/>
    </row>
    <row r="63" spans="1:8" ht="13.8">
      <c r="A63" s="44">
        <v>38</v>
      </c>
      <c r="B63" s="54" t="s">
        <v>151</v>
      </c>
      <c r="C63" s="390">
        <v>-1166334.2399999995</v>
      </c>
      <c r="D63" s="390">
        <v>-196782.66999999998</v>
      </c>
      <c r="E63" s="389">
        <v>-1363116.9099999995</v>
      </c>
      <c r="F63" s="390">
        <v>-565455.99999999953</v>
      </c>
      <c r="G63" s="390">
        <v>226629.12999999995</v>
      </c>
      <c r="H63" s="389">
        <v>-338826.86999999959</v>
      </c>
    </row>
    <row r="64" spans="1:8" ht="13.8">
      <c r="A64" s="40">
        <v>39</v>
      </c>
      <c r="B64" s="47" t="s">
        <v>150</v>
      </c>
      <c r="C64" s="398">
        <v>0</v>
      </c>
      <c r="D64" s="398"/>
      <c r="E64" s="389">
        <v>0</v>
      </c>
      <c r="F64" s="398">
        <v>0</v>
      </c>
      <c r="G64" s="398"/>
      <c r="H64" s="389">
        <v>0</v>
      </c>
    </row>
    <row r="65" spans="1:8" ht="13.8">
      <c r="A65" s="44">
        <v>40</v>
      </c>
      <c r="B65" s="50" t="s">
        <v>149</v>
      </c>
      <c r="C65" s="390">
        <v>-1166334.2399999995</v>
      </c>
      <c r="D65" s="390">
        <v>-196782.66999999998</v>
      </c>
      <c r="E65" s="389">
        <v>-1363116.9099999995</v>
      </c>
      <c r="F65" s="390">
        <v>-565455.99999999953</v>
      </c>
      <c r="G65" s="390">
        <v>226629.12999999995</v>
      </c>
      <c r="H65" s="389">
        <v>-338826.86999999959</v>
      </c>
    </row>
    <row r="66" spans="1:8" ht="13.8">
      <c r="A66" s="40">
        <v>41</v>
      </c>
      <c r="B66" s="47" t="s">
        <v>148</v>
      </c>
      <c r="C66" s="398">
        <v>0</v>
      </c>
      <c r="D66" s="398"/>
      <c r="E66" s="389">
        <v>0</v>
      </c>
      <c r="F66" s="398">
        <v>0</v>
      </c>
      <c r="G66" s="398"/>
      <c r="H66" s="389">
        <v>0</v>
      </c>
    </row>
    <row r="67" spans="1:8" ht="14.4" thickBot="1">
      <c r="A67" s="55">
        <v>42</v>
      </c>
      <c r="B67" s="56" t="s">
        <v>147</v>
      </c>
      <c r="C67" s="399">
        <v>-1166334.2399999995</v>
      </c>
      <c r="D67" s="399">
        <v>-196782.66999999998</v>
      </c>
      <c r="E67" s="400">
        <v>-1363116.9099999995</v>
      </c>
      <c r="F67" s="399">
        <v>-565455.99999999953</v>
      </c>
      <c r="G67" s="399">
        <v>226629.12999999995</v>
      </c>
      <c r="H67" s="400">
        <v>-338826.86999999959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70" zoomScaleNormal="70" workbookViewId="0">
      <selection activeCell="J31" sqref="J31"/>
    </sheetView>
  </sheetViews>
  <sheetFormatPr defaultColWidth="9.109375" defaultRowHeight="13.8"/>
  <cols>
    <col min="1" max="1" width="9.5546875" style="5" bestFit="1" customWidth="1"/>
    <col min="2" max="2" width="72.33203125" style="5" customWidth="1"/>
    <col min="3" max="8" width="12.6640625" style="5" customWidth="1"/>
    <col min="9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387">
        <v>43373</v>
      </c>
    </row>
    <row r="3" spans="1:8">
      <c r="A3" s="4"/>
    </row>
    <row r="4" spans="1:8" ht="14.4" thickBot="1">
      <c r="A4" s="4" t="s">
        <v>75</v>
      </c>
      <c r="B4" s="4"/>
      <c r="C4" s="196"/>
      <c r="D4" s="196"/>
      <c r="E4" s="196"/>
      <c r="F4" s="197"/>
      <c r="G4" s="197"/>
      <c r="H4" s="198" t="s">
        <v>74</v>
      </c>
    </row>
    <row r="5" spans="1:8">
      <c r="A5" s="459" t="s">
        <v>7</v>
      </c>
      <c r="B5" s="461" t="s">
        <v>348</v>
      </c>
      <c r="C5" s="455" t="s">
        <v>69</v>
      </c>
      <c r="D5" s="456"/>
      <c r="E5" s="457"/>
      <c r="F5" s="455" t="s">
        <v>73</v>
      </c>
      <c r="G5" s="456"/>
      <c r="H5" s="458"/>
    </row>
    <row r="6" spans="1:8">
      <c r="A6" s="460"/>
      <c r="B6" s="462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 ht="14.4">
      <c r="A7" s="199">
        <v>1</v>
      </c>
      <c r="B7" s="200" t="s">
        <v>382</v>
      </c>
      <c r="C7" s="379"/>
      <c r="D7" s="379"/>
      <c r="E7" s="401">
        <v>0</v>
      </c>
      <c r="F7" s="379"/>
      <c r="G7" s="379"/>
      <c r="H7" s="380">
        <v>0</v>
      </c>
    </row>
    <row r="8" spans="1:8" s="15" customFormat="1" ht="14.4">
      <c r="A8" s="199">
        <v>1.1000000000000001</v>
      </c>
      <c r="B8" s="247" t="s">
        <v>313</v>
      </c>
      <c r="C8" s="379"/>
      <c r="D8" s="379">
        <v>78453</v>
      </c>
      <c r="E8" s="401">
        <v>78453</v>
      </c>
      <c r="F8" s="379">
        <v>18070</v>
      </c>
      <c r="G8" s="379">
        <v>24767</v>
      </c>
      <c r="H8" s="380">
        <v>42837</v>
      </c>
    </row>
    <row r="9" spans="1:8" s="15" customFormat="1" ht="14.4">
      <c r="A9" s="199">
        <v>1.2</v>
      </c>
      <c r="B9" s="247" t="s">
        <v>314</v>
      </c>
      <c r="C9" s="379"/>
      <c r="D9" s="379"/>
      <c r="E9" s="401">
        <v>0</v>
      </c>
      <c r="F9" s="379"/>
      <c r="G9" s="379"/>
      <c r="H9" s="380">
        <v>0</v>
      </c>
    </row>
    <row r="10" spans="1:8" s="15" customFormat="1" ht="14.4">
      <c r="A10" s="199">
        <v>1.3</v>
      </c>
      <c r="B10" s="247" t="s">
        <v>315</v>
      </c>
      <c r="C10" s="379">
        <v>206290.27</v>
      </c>
      <c r="D10" s="379">
        <v>26151</v>
      </c>
      <c r="E10" s="401">
        <v>232441.27</v>
      </c>
      <c r="F10" s="379">
        <v>65990.38</v>
      </c>
      <c r="G10" s="379">
        <v>24767</v>
      </c>
      <c r="H10" s="380">
        <v>90757.38</v>
      </c>
    </row>
    <row r="11" spans="1:8" s="15" customFormat="1" ht="14.4">
      <c r="A11" s="199">
        <v>1.4</v>
      </c>
      <c r="B11" s="247" t="s">
        <v>296</v>
      </c>
      <c r="C11" s="379"/>
      <c r="D11" s="379"/>
      <c r="E11" s="401">
        <v>0</v>
      </c>
      <c r="F11" s="379"/>
      <c r="G11" s="379"/>
      <c r="H11" s="380">
        <v>0</v>
      </c>
    </row>
    <row r="12" spans="1:8" s="15" customFormat="1" ht="29.25" customHeight="1">
      <c r="A12" s="199">
        <v>2</v>
      </c>
      <c r="B12" s="202" t="s">
        <v>317</v>
      </c>
      <c r="C12" s="379"/>
      <c r="D12" s="379"/>
      <c r="E12" s="401">
        <v>0</v>
      </c>
      <c r="F12" s="379"/>
      <c r="G12" s="379"/>
      <c r="H12" s="380">
        <v>0</v>
      </c>
    </row>
    <row r="13" spans="1:8" s="15" customFormat="1" ht="19.95" customHeight="1">
      <c r="A13" s="199">
        <v>3</v>
      </c>
      <c r="B13" s="202" t="s">
        <v>316</v>
      </c>
      <c r="C13" s="379"/>
      <c r="D13" s="379"/>
      <c r="E13" s="401">
        <v>0</v>
      </c>
      <c r="F13" s="379"/>
      <c r="G13" s="379"/>
      <c r="H13" s="380">
        <v>0</v>
      </c>
    </row>
    <row r="14" spans="1:8" s="15" customFormat="1" ht="14.4">
      <c r="A14" s="199">
        <v>3.1</v>
      </c>
      <c r="B14" s="248" t="s">
        <v>297</v>
      </c>
      <c r="C14" s="379"/>
      <c r="D14" s="379"/>
      <c r="E14" s="401">
        <v>0</v>
      </c>
      <c r="F14" s="379"/>
      <c r="G14" s="379"/>
      <c r="H14" s="380">
        <v>0</v>
      </c>
    </row>
    <row r="15" spans="1:8" s="15" customFormat="1" ht="14.4">
      <c r="A15" s="199">
        <v>3.2</v>
      </c>
      <c r="B15" s="248" t="s">
        <v>298</v>
      </c>
      <c r="C15" s="379"/>
      <c r="D15" s="379"/>
      <c r="E15" s="401">
        <v>0</v>
      </c>
      <c r="F15" s="379"/>
      <c r="G15" s="379"/>
      <c r="H15" s="380">
        <v>0</v>
      </c>
    </row>
    <row r="16" spans="1:8" s="15" customFormat="1" ht="14.4">
      <c r="A16" s="199">
        <v>4</v>
      </c>
      <c r="B16" s="251" t="s">
        <v>327</v>
      </c>
      <c r="C16" s="379"/>
      <c r="D16" s="379"/>
      <c r="E16" s="401">
        <v>0</v>
      </c>
      <c r="F16" s="379"/>
      <c r="G16" s="379"/>
      <c r="H16" s="380">
        <v>0</v>
      </c>
    </row>
    <row r="17" spans="1:8" s="15" customFormat="1" ht="14.4">
      <c r="A17" s="199">
        <v>4.0999999999999996</v>
      </c>
      <c r="B17" s="248" t="s">
        <v>318</v>
      </c>
      <c r="C17" s="379">
        <v>15500</v>
      </c>
      <c r="D17" s="379">
        <v>1887056.16</v>
      </c>
      <c r="E17" s="401">
        <v>1902556.1599999999</v>
      </c>
      <c r="F17" s="379">
        <v>15500</v>
      </c>
      <c r="G17" s="379">
        <v>9648851.6999999993</v>
      </c>
      <c r="H17" s="380">
        <v>9664351.6999999993</v>
      </c>
    </row>
    <row r="18" spans="1:8" s="15" customFormat="1" ht="14.4">
      <c r="A18" s="199">
        <v>4.2</v>
      </c>
      <c r="B18" s="248" t="s">
        <v>312</v>
      </c>
      <c r="C18" s="379"/>
      <c r="D18" s="379"/>
      <c r="E18" s="401">
        <v>0</v>
      </c>
      <c r="F18" s="379"/>
      <c r="G18" s="379"/>
      <c r="H18" s="380">
        <v>0</v>
      </c>
    </row>
    <row r="19" spans="1:8" s="15" customFormat="1" ht="14.4">
      <c r="A19" s="199">
        <v>5</v>
      </c>
      <c r="B19" s="202" t="s">
        <v>326</v>
      </c>
      <c r="C19" s="379"/>
      <c r="D19" s="379"/>
      <c r="E19" s="401">
        <v>0</v>
      </c>
      <c r="F19" s="379"/>
      <c r="G19" s="379"/>
      <c r="H19" s="380">
        <v>0</v>
      </c>
    </row>
    <row r="20" spans="1:8" s="15" customFormat="1" ht="14.4">
      <c r="A20" s="199">
        <v>5.0999999999999996</v>
      </c>
      <c r="B20" s="249" t="s">
        <v>301</v>
      </c>
      <c r="C20" s="379"/>
      <c r="D20" s="379">
        <v>88913.4</v>
      </c>
      <c r="E20" s="401">
        <v>88913.4</v>
      </c>
      <c r="F20" s="379">
        <v>17520</v>
      </c>
      <c r="G20" s="379">
        <v>29720.400000000001</v>
      </c>
      <c r="H20" s="380">
        <v>47240.4</v>
      </c>
    </row>
    <row r="21" spans="1:8" s="15" customFormat="1" ht="14.4">
      <c r="A21" s="199">
        <v>5.2</v>
      </c>
      <c r="B21" s="249" t="s">
        <v>300</v>
      </c>
      <c r="C21" s="379"/>
      <c r="D21" s="379"/>
      <c r="E21" s="401">
        <v>0</v>
      </c>
      <c r="F21" s="379"/>
      <c r="G21" s="379"/>
      <c r="H21" s="380">
        <v>0</v>
      </c>
    </row>
    <row r="22" spans="1:8" s="15" customFormat="1" ht="14.4">
      <c r="A22" s="199">
        <v>5.3</v>
      </c>
      <c r="B22" s="249" t="s">
        <v>299</v>
      </c>
      <c r="C22" s="379"/>
      <c r="D22" s="379"/>
      <c r="E22" s="401">
        <v>0</v>
      </c>
      <c r="F22" s="379"/>
      <c r="G22" s="379"/>
      <c r="H22" s="380">
        <v>0</v>
      </c>
    </row>
    <row r="23" spans="1:8" s="15" customFormat="1" ht="14.4">
      <c r="A23" s="199" t="s">
        <v>16</v>
      </c>
      <c r="B23" s="203" t="s">
        <v>76</v>
      </c>
      <c r="C23" s="379"/>
      <c r="D23" s="379">
        <v>5863054.21</v>
      </c>
      <c r="E23" s="401">
        <v>5863054.21</v>
      </c>
      <c r="F23" s="379"/>
      <c r="G23" s="379">
        <v>9394123.0999999996</v>
      </c>
      <c r="H23" s="380">
        <v>9394123.0999999996</v>
      </c>
    </row>
    <row r="24" spans="1:8" s="15" customFormat="1" ht="14.4">
      <c r="A24" s="199" t="s">
        <v>17</v>
      </c>
      <c r="B24" s="203" t="s">
        <v>77</v>
      </c>
      <c r="C24" s="379"/>
      <c r="D24" s="379">
        <v>5531213.7300000004</v>
      </c>
      <c r="E24" s="401">
        <v>5531213.7300000004</v>
      </c>
      <c r="F24" s="379"/>
      <c r="G24" s="379">
        <v>1981360.02</v>
      </c>
      <c r="H24" s="380">
        <v>1981360.02</v>
      </c>
    </row>
    <row r="25" spans="1:8" s="15" customFormat="1" ht="14.4">
      <c r="A25" s="199" t="s">
        <v>18</v>
      </c>
      <c r="B25" s="203" t="s">
        <v>78</v>
      </c>
      <c r="C25" s="379"/>
      <c r="D25" s="379">
        <v>653775</v>
      </c>
      <c r="E25" s="401">
        <v>653775</v>
      </c>
      <c r="F25" s="379"/>
      <c r="G25" s="379">
        <v>388841.9</v>
      </c>
      <c r="H25" s="380">
        <v>388841.9</v>
      </c>
    </row>
    <row r="26" spans="1:8" s="15" customFormat="1" ht="14.4">
      <c r="A26" s="199" t="s">
        <v>19</v>
      </c>
      <c r="B26" s="203" t="s">
        <v>79</v>
      </c>
      <c r="C26" s="379"/>
      <c r="D26" s="379">
        <v>4297916.8499999996</v>
      </c>
      <c r="E26" s="401">
        <v>4297916.8499999996</v>
      </c>
      <c r="F26" s="379"/>
      <c r="G26" s="379">
        <v>2891547.25</v>
      </c>
      <c r="H26" s="380">
        <v>2891547.25</v>
      </c>
    </row>
    <row r="27" spans="1:8" s="15" customFormat="1" ht="14.4">
      <c r="A27" s="199" t="s">
        <v>20</v>
      </c>
      <c r="B27" s="203" t="s">
        <v>80</v>
      </c>
      <c r="C27" s="379"/>
      <c r="D27" s="379"/>
      <c r="E27" s="401">
        <v>0</v>
      </c>
      <c r="F27" s="379"/>
      <c r="G27" s="379"/>
      <c r="H27" s="380">
        <v>0</v>
      </c>
    </row>
    <row r="28" spans="1:8" s="15" customFormat="1" ht="14.4">
      <c r="A28" s="199">
        <v>5.4</v>
      </c>
      <c r="B28" s="249" t="s">
        <v>302</v>
      </c>
      <c r="C28" s="379"/>
      <c r="D28" s="379">
        <v>77668.47</v>
      </c>
      <c r="E28" s="401">
        <v>77668.47</v>
      </c>
      <c r="F28" s="379"/>
      <c r="G28" s="379">
        <v>73557.990000000005</v>
      </c>
      <c r="H28" s="380">
        <v>73557.990000000005</v>
      </c>
    </row>
    <row r="29" spans="1:8" s="15" customFormat="1" ht="14.4">
      <c r="A29" s="199">
        <v>5.5</v>
      </c>
      <c r="B29" s="249" t="s">
        <v>303</v>
      </c>
      <c r="C29" s="379"/>
      <c r="D29" s="379"/>
      <c r="E29" s="401">
        <v>0</v>
      </c>
      <c r="F29" s="379"/>
      <c r="G29" s="379"/>
      <c r="H29" s="380">
        <v>0</v>
      </c>
    </row>
    <row r="30" spans="1:8" s="15" customFormat="1" ht="14.4">
      <c r="A30" s="199">
        <v>5.6</v>
      </c>
      <c r="B30" s="249" t="s">
        <v>304</v>
      </c>
      <c r="C30" s="379"/>
      <c r="D30" s="379"/>
      <c r="E30" s="401">
        <v>0</v>
      </c>
      <c r="F30" s="379"/>
      <c r="G30" s="379"/>
      <c r="H30" s="380">
        <v>0</v>
      </c>
    </row>
    <row r="31" spans="1:8" s="15" customFormat="1" ht="14.4">
      <c r="A31" s="199">
        <v>5.7</v>
      </c>
      <c r="B31" s="249" t="s">
        <v>80</v>
      </c>
      <c r="C31" s="379"/>
      <c r="D31" s="379">
        <v>14690062.74</v>
      </c>
      <c r="E31" s="401">
        <v>14690062.74</v>
      </c>
      <c r="F31" s="379"/>
      <c r="G31" s="379">
        <v>668709</v>
      </c>
      <c r="H31" s="380">
        <v>668709</v>
      </c>
    </row>
    <row r="32" spans="1:8" s="15" customFormat="1" ht="14.4">
      <c r="A32" s="199">
        <v>6</v>
      </c>
      <c r="B32" s="202" t="s">
        <v>332</v>
      </c>
      <c r="C32" s="379"/>
      <c r="D32" s="379"/>
      <c r="E32" s="401">
        <v>0</v>
      </c>
      <c r="F32" s="379"/>
      <c r="G32" s="379"/>
      <c r="H32" s="380">
        <v>0</v>
      </c>
    </row>
    <row r="33" spans="1:8" s="15" customFormat="1" ht="14.4">
      <c r="A33" s="199">
        <v>6.1</v>
      </c>
      <c r="B33" s="250" t="s">
        <v>322</v>
      </c>
      <c r="C33" s="379">
        <v>1609300</v>
      </c>
      <c r="D33" s="379">
        <v>0</v>
      </c>
      <c r="E33" s="401">
        <v>1609300</v>
      </c>
      <c r="F33" s="379"/>
      <c r="G33" s="379"/>
      <c r="H33" s="380">
        <v>0</v>
      </c>
    </row>
    <row r="34" spans="1:8" s="15" customFormat="1" ht="14.4">
      <c r="A34" s="199">
        <v>6.2</v>
      </c>
      <c r="B34" s="250" t="s">
        <v>323</v>
      </c>
      <c r="C34" s="379">
        <v>0</v>
      </c>
      <c r="D34" s="379">
        <v>1569060</v>
      </c>
      <c r="E34" s="401">
        <v>1569060</v>
      </c>
      <c r="F34" s="379"/>
      <c r="G34" s="379"/>
      <c r="H34" s="380">
        <v>0</v>
      </c>
    </row>
    <row r="35" spans="1:8" s="15" customFormat="1" ht="14.4">
      <c r="A35" s="199">
        <v>6.3</v>
      </c>
      <c r="B35" s="250" t="s">
        <v>319</v>
      </c>
      <c r="C35" s="379"/>
      <c r="D35" s="379"/>
      <c r="E35" s="401">
        <v>0</v>
      </c>
      <c r="F35" s="379"/>
      <c r="G35" s="379"/>
      <c r="H35" s="380">
        <v>0</v>
      </c>
    </row>
    <row r="36" spans="1:8" s="15" customFormat="1" ht="14.4">
      <c r="A36" s="199">
        <v>6.4</v>
      </c>
      <c r="B36" s="250" t="s">
        <v>320</v>
      </c>
      <c r="C36" s="379"/>
      <c r="D36" s="379"/>
      <c r="E36" s="401">
        <v>0</v>
      </c>
      <c r="F36" s="379"/>
      <c r="G36" s="379"/>
      <c r="H36" s="380">
        <v>0</v>
      </c>
    </row>
    <row r="37" spans="1:8" s="15" customFormat="1" ht="14.4">
      <c r="A37" s="199">
        <v>6.5</v>
      </c>
      <c r="B37" s="250" t="s">
        <v>321</v>
      </c>
      <c r="C37" s="379"/>
      <c r="D37" s="379"/>
      <c r="E37" s="401">
        <v>0</v>
      </c>
      <c r="F37" s="379"/>
      <c r="G37" s="379"/>
      <c r="H37" s="380">
        <v>0</v>
      </c>
    </row>
    <row r="38" spans="1:8" s="15" customFormat="1" ht="14.4">
      <c r="A38" s="199">
        <v>6.6</v>
      </c>
      <c r="B38" s="250" t="s">
        <v>324</v>
      </c>
      <c r="C38" s="379"/>
      <c r="D38" s="379"/>
      <c r="E38" s="401">
        <v>0</v>
      </c>
      <c r="F38" s="379"/>
      <c r="G38" s="379"/>
      <c r="H38" s="380">
        <v>0</v>
      </c>
    </row>
    <row r="39" spans="1:8" s="15" customFormat="1" ht="14.4">
      <c r="A39" s="199">
        <v>6.7</v>
      </c>
      <c r="B39" s="250" t="s">
        <v>325</v>
      </c>
      <c r="C39" s="379"/>
      <c r="D39" s="379"/>
      <c r="E39" s="401">
        <v>0</v>
      </c>
      <c r="F39" s="379"/>
      <c r="G39" s="379"/>
      <c r="H39" s="380">
        <v>0</v>
      </c>
    </row>
    <row r="40" spans="1:8" s="15" customFormat="1" ht="14.4">
      <c r="A40" s="199">
        <v>7</v>
      </c>
      <c r="B40" s="202" t="s">
        <v>328</v>
      </c>
      <c r="C40" s="379"/>
      <c r="D40" s="379"/>
      <c r="E40" s="401">
        <v>0</v>
      </c>
      <c r="F40" s="379"/>
      <c r="G40" s="379"/>
      <c r="H40" s="380">
        <v>0</v>
      </c>
    </row>
    <row r="41" spans="1:8" s="15" customFormat="1" ht="14.4">
      <c r="A41" s="199">
        <v>7.1</v>
      </c>
      <c r="B41" s="201" t="s">
        <v>329</v>
      </c>
      <c r="C41" s="379">
        <v>0</v>
      </c>
      <c r="D41" s="379">
        <v>0</v>
      </c>
      <c r="E41" s="401">
        <v>0</v>
      </c>
      <c r="F41" s="379">
        <v>34392.32</v>
      </c>
      <c r="G41" s="379">
        <v>40304</v>
      </c>
      <c r="H41" s="380">
        <v>74696.320000000007</v>
      </c>
    </row>
    <row r="42" spans="1:8" s="15" customFormat="1" ht="26.4">
      <c r="A42" s="199">
        <v>7.2</v>
      </c>
      <c r="B42" s="201" t="s">
        <v>330</v>
      </c>
      <c r="C42" s="379">
        <v>1432208</v>
      </c>
      <c r="D42" s="379">
        <v>2330257</v>
      </c>
      <c r="E42" s="401">
        <v>3762465</v>
      </c>
      <c r="F42" s="379">
        <v>1415226</v>
      </c>
      <c r="G42" s="379">
        <v>2098815</v>
      </c>
      <c r="H42" s="380">
        <v>3514041</v>
      </c>
    </row>
    <row r="43" spans="1:8" s="15" customFormat="1" ht="26.4">
      <c r="A43" s="199">
        <v>7.3</v>
      </c>
      <c r="B43" s="201" t="s">
        <v>333</v>
      </c>
      <c r="C43" s="379">
        <v>1465083</v>
      </c>
      <c r="D43" s="379">
        <v>3910496</v>
      </c>
      <c r="E43" s="401">
        <v>5375579</v>
      </c>
      <c r="F43" s="379">
        <v>1403858</v>
      </c>
      <c r="G43" s="379">
        <v>3614553</v>
      </c>
      <c r="H43" s="380">
        <v>5018411</v>
      </c>
    </row>
    <row r="44" spans="1:8" s="15" customFormat="1" ht="26.4">
      <c r="A44" s="199">
        <v>7.4</v>
      </c>
      <c r="B44" s="201" t="s">
        <v>334</v>
      </c>
      <c r="C44" s="379">
        <v>1332169</v>
      </c>
      <c r="D44" s="379">
        <v>1169758</v>
      </c>
      <c r="E44" s="401">
        <v>2501927</v>
      </c>
      <c r="F44" s="379">
        <v>1302439</v>
      </c>
      <c r="G44" s="379">
        <v>999742</v>
      </c>
      <c r="H44" s="380">
        <v>2302181</v>
      </c>
    </row>
    <row r="45" spans="1:8" s="15" customFormat="1" ht="14.4">
      <c r="A45" s="199">
        <v>8</v>
      </c>
      <c r="B45" s="202" t="s">
        <v>311</v>
      </c>
      <c r="C45" s="379"/>
      <c r="D45" s="379"/>
      <c r="E45" s="401">
        <v>0</v>
      </c>
      <c r="F45" s="379"/>
      <c r="G45" s="379"/>
      <c r="H45" s="380">
        <v>0</v>
      </c>
    </row>
    <row r="46" spans="1:8" s="15" customFormat="1" ht="14.4">
      <c r="A46" s="199">
        <v>8.1</v>
      </c>
      <c r="B46" s="248" t="s">
        <v>335</v>
      </c>
      <c r="C46" s="379"/>
      <c r="D46" s="379"/>
      <c r="E46" s="401">
        <v>0</v>
      </c>
      <c r="F46" s="379"/>
      <c r="G46" s="379"/>
      <c r="H46" s="380">
        <v>0</v>
      </c>
    </row>
    <row r="47" spans="1:8" s="15" customFormat="1" ht="14.4">
      <c r="A47" s="199">
        <v>8.1999999999999993</v>
      </c>
      <c r="B47" s="248" t="s">
        <v>336</v>
      </c>
      <c r="C47" s="379"/>
      <c r="D47" s="379"/>
      <c r="E47" s="401">
        <v>0</v>
      </c>
      <c r="F47" s="379"/>
      <c r="G47" s="379"/>
      <c r="H47" s="380">
        <v>0</v>
      </c>
    </row>
    <row r="48" spans="1:8" s="15" customFormat="1" ht="14.4">
      <c r="A48" s="199">
        <v>8.3000000000000007</v>
      </c>
      <c r="B48" s="248" t="s">
        <v>337</v>
      </c>
      <c r="C48" s="379"/>
      <c r="D48" s="379"/>
      <c r="E48" s="401">
        <v>0</v>
      </c>
      <c r="F48" s="379"/>
      <c r="G48" s="379"/>
      <c r="H48" s="380">
        <v>0</v>
      </c>
    </row>
    <row r="49" spans="1:8" s="15" customFormat="1" ht="14.4">
      <c r="A49" s="199">
        <v>8.4</v>
      </c>
      <c r="B49" s="248" t="s">
        <v>338</v>
      </c>
      <c r="C49" s="379"/>
      <c r="D49" s="379"/>
      <c r="E49" s="401">
        <v>0</v>
      </c>
      <c r="F49" s="379"/>
      <c r="G49" s="379"/>
      <c r="H49" s="380">
        <v>0</v>
      </c>
    </row>
    <row r="50" spans="1:8" s="15" customFormat="1" ht="14.4">
      <c r="A50" s="199">
        <v>8.5</v>
      </c>
      <c r="B50" s="248" t="s">
        <v>339</v>
      </c>
      <c r="C50" s="379"/>
      <c r="D50" s="379"/>
      <c r="E50" s="401">
        <v>0</v>
      </c>
      <c r="F50" s="379"/>
      <c r="G50" s="379"/>
      <c r="H50" s="380">
        <v>0</v>
      </c>
    </row>
    <row r="51" spans="1:8" s="15" customFormat="1" ht="14.4">
      <c r="A51" s="199">
        <v>8.6</v>
      </c>
      <c r="B51" s="248" t="s">
        <v>340</v>
      </c>
      <c r="C51" s="379"/>
      <c r="D51" s="379"/>
      <c r="E51" s="401">
        <v>0</v>
      </c>
      <c r="F51" s="379"/>
      <c r="G51" s="379"/>
      <c r="H51" s="380">
        <v>0</v>
      </c>
    </row>
    <row r="52" spans="1:8" s="15" customFormat="1" ht="14.4">
      <c r="A52" s="199">
        <v>8.6999999999999993</v>
      </c>
      <c r="B52" s="248" t="s">
        <v>341</v>
      </c>
      <c r="C52" s="379"/>
      <c r="D52" s="379"/>
      <c r="E52" s="401">
        <v>0</v>
      </c>
      <c r="F52" s="379"/>
      <c r="G52" s="379"/>
      <c r="H52" s="380">
        <v>0</v>
      </c>
    </row>
    <row r="53" spans="1:8" s="15" customFormat="1" ht="15" thickBot="1">
      <c r="A53" s="204">
        <v>9</v>
      </c>
      <c r="B53" s="205" t="s">
        <v>331</v>
      </c>
      <c r="C53" s="402"/>
      <c r="D53" s="402"/>
      <c r="E53" s="403">
        <v>0</v>
      </c>
      <c r="F53" s="402"/>
      <c r="G53" s="402"/>
      <c r="H53" s="386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5" sqref="C5:D13"/>
    </sheetView>
  </sheetViews>
  <sheetFormatPr defaultColWidth="9.109375" defaultRowHeight="13.2"/>
  <cols>
    <col min="1" max="1" width="9.5546875" style="4" bestFit="1" customWidth="1"/>
    <col min="2" max="2" width="93.5546875" style="4" customWidth="1"/>
    <col min="3" max="4" width="12.6640625" style="4" customWidth="1"/>
    <col min="5" max="11" width="9.6640625" style="35" customWidth="1"/>
    <col min="12" max="16384" width="9.109375" style="35"/>
  </cols>
  <sheetData>
    <row r="1" spans="1:8">
      <c r="A1" s="2" t="s">
        <v>31</v>
      </c>
      <c r="B1" s="3" t="s">
        <v>419</v>
      </c>
      <c r="C1" s="3"/>
    </row>
    <row r="2" spans="1:8">
      <c r="A2" s="2" t="s">
        <v>32</v>
      </c>
      <c r="B2" s="387">
        <v>43373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205</v>
      </c>
      <c r="B4" s="142" t="s">
        <v>305</v>
      </c>
      <c r="D4" s="58" t="s">
        <v>74</v>
      </c>
    </row>
    <row r="5" spans="1:8" ht="15" customHeight="1">
      <c r="A5" s="233" t="s">
        <v>7</v>
      </c>
      <c r="B5" s="234"/>
      <c r="C5" s="440" t="s">
        <v>449</v>
      </c>
      <c r="D5" s="441" t="s">
        <v>445</v>
      </c>
    </row>
    <row r="6" spans="1:8" ht="15" customHeight="1">
      <c r="A6" s="59">
        <v>1</v>
      </c>
      <c r="B6" s="332" t="s">
        <v>309</v>
      </c>
      <c r="C6" s="334">
        <v>52256293.791000001</v>
      </c>
      <c r="D6" s="335">
        <v>50700434.205000043</v>
      </c>
    </row>
    <row r="7" spans="1:8" ht="15" customHeight="1">
      <c r="A7" s="59">
        <v>1.1000000000000001</v>
      </c>
      <c r="B7" s="332" t="s">
        <v>204</v>
      </c>
      <c r="C7" s="336">
        <v>52146025.410999998</v>
      </c>
      <c r="D7" s="337">
        <v>50626886.205000043</v>
      </c>
    </row>
    <row r="8" spans="1:8">
      <c r="A8" s="59" t="s">
        <v>15</v>
      </c>
      <c r="B8" s="332" t="s">
        <v>203</v>
      </c>
      <c r="C8" s="336"/>
      <c r="D8" s="337"/>
    </row>
    <row r="9" spans="1:8" ht="15" customHeight="1">
      <c r="A9" s="59">
        <v>1.2</v>
      </c>
      <c r="B9" s="333" t="s">
        <v>202</v>
      </c>
      <c r="C9" s="336">
        <v>78887.179999999993</v>
      </c>
      <c r="D9" s="337">
        <v>73548</v>
      </c>
    </row>
    <row r="10" spans="1:8" ht="15" customHeight="1">
      <c r="A10" s="59">
        <v>1.3</v>
      </c>
      <c r="B10" s="332" t="s">
        <v>29</v>
      </c>
      <c r="C10" s="338">
        <v>31381.200000000001</v>
      </c>
      <c r="D10" s="337">
        <v>0</v>
      </c>
    </row>
    <row r="11" spans="1:8" ht="15" customHeight="1">
      <c r="A11" s="59">
        <v>2</v>
      </c>
      <c r="B11" s="332" t="s">
        <v>306</v>
      </c>
      <c r="C11" s="336">
        <v>980910.31569253991</v>
      </c>
      <c r="D11" s="337">
        <v>462084.7227289406</v>
      </c>
    </row>
    <row r="12" spans="1:8" ht="15" customHeight="1">
      <c r="A12" s="59">
        <v>3</v>
      </c>
      <c r="B12" s="332" t="s">
        <v>307</v>
      </c>
      <c r="C12" s="338">
        <v>9093337.6687499993</v>
      </c>
      <c r="D12" s="404">
        <v>9093337.6687499993</v>
      </c>
    </row>
    <row r="13" spans="1:8" ht="15" customHeight="1" thickBot="1">
      <c r="A13" s="61">
        <v>4</v>
      </c>
      <c r="B13" s="62" t="s">
        <v>308</v>
      </c>
      <c r="C13" s="339">
        <v>62330541.775442541</v>
      </c>
      <c r="D13" s="340">
        <v>60255856.596478984</v>
      </c>
    </row>
    <row r="14" spans="1:8">
      <c r="B14" s="65"/>
    </row>
    <row r="15" spans="1:8">
      <c r="B15" s="66"/>
    </row>
    <row r="16" spans="1:8">
      <c r="B16" s="66"/>
    </row>
    <row r="17" spans="1:4" ht="10.199999999999999">
      <c r="A17" s="35"/>
      <c r="B17" s="35"/>
      <c r="C17" s="35"/>
      <c r="D17" s="35"/>
    </row>
    <row r="18" spans="1:4" ht="10.199999999999999">
      <c r="A18" s="35"/>
      <c r="B18" s="35"/>
      <c r="C18" s="35"/>
      <c r="D18" s="35"/>
    </row>
    <row r="19" spans="1:4" ht="10.199999999999999">
      <c r="A19" s="35"/>
      <c r="B19" s="35"/>
      <c r="C19" s="35"/>
      <c r="D19" s="35"/>
    </row>
    <row r="20" spans="1:4" ht="10.199999999999999">
      <c r="A20" s="35"/>
      <c r="B20" s="35"/>
      <c r="C20" s="35"/>
      <c r="D20" s="35"/>
    </row>
    <row r="21" spans="1:4" ht="10.199999999999999">
      <c r="A21" s="35"/>
      <c r="B21" s="35"/>
      <c r="C21" s="35"/>
      <c r="D21" s="35"/>
    </row>
    <row r="22" spans="1:4" ht="10.199999999999999">
      <c r="A22" s="35"/>
      <c r="B22" s="35"/>
      <c r="C22" s="35"/>
      <c r="D22" s="35"/>
    </row>
    <row r="23" spans="1:4" ht="10.199999999999999">
      <c r="A23" s="35"/>
      <c r="B23" s="35"/>
      <c r="C23" s="35"/>
      <c r="D23" s="35"/>
    </row>
    <row r="24" spans="1:4" ht="10.199999999999999">
      <c r="A24" s="35"/>
      <c r="B24" s="35"/>
      <c r="C24" s="35"/>
      <c r="D24" s="35"/>
    </row>
    <row r="25" spans="1:4" ht="10.199999999999999">
      <c r="A25" s="35"/>
      <c r="B25" s="35"/>
      <c r="C25" s="35"/>
      <c r="D25" s="35"/>
    </row>
    <row r="26" spans="1:4" ht="10.199999999999999">
      <c r="A26" s="35"/>
      <c r="B26" s="35"/>
      <c r="C26" s="35"/>
      <c r="D26" s="35"/>
    </row>
    <row r="27" spans="1:4" ht="10.199999999999999">
      <c r="A27" s="35"/>
      <c r="B27" s="35"/>
      <c r="C27" s="35"/>
      <c r="D27" s="35"/>
    </row>
    <row r="28" spans="1:4" ht="10.199999999999999">
      <c r="A28" s="35"/>
      <c r="B28" s="35"/>
      <c r="C28" s="35"/>
      <c r="D28" s="35"/>
    </row>
    <row r="29" spans="1:4" ht="10.199999999999999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pane xSplit="1" ySplit="4" topLeftCell="B14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09375" defaultRowHeight="13.8"/>
  <cols>
    <col min="1" max="1" width="9.5546875" style="4" bestFit="1" customWidth="1"/>
    <col min="2" max="2" width="90.44140625" style="4" bestFit="1" customWidth="1"/>
    <col min="3" max="3" width="9.109375" style="4"/>
    <col min="4" max="16384" width="9.109375" style="5"/>
  </cols>
  <sheetData>
    <row r="1" spans="1:3">
      <c r="A1" s="2" t="s">
        <v>31</v>
      </c>
      <c r="B1" s="3" t="s">
        <v>419</v>
      </c>
    </row>
    <row r="2" spans="1:3">
      <c r="A2" s="2" t="s">
        <v>32</v>
      </c>
      <c r="B2" s="387">
        <v>43373</v>
      </c>
    </row>
    <row r="4" spans="1:3" ht="16.5" customHeight="1" thickBot="1">
      <c r="A4" s="67" t="s">
        <v>81</v>
      </c>
      <c r="B4" s="68" t="s">
        <v>275</v>
      </c>
      <c r="C4" s="69"/>
    </row>
    <row r="5" spans="1:3">
      <c r="A5" s="70"/>
      <c r="B5" s="463" t="s">
        <v>82</v>
      </c>
      <c r="C5" s="464"/>
    </row>
    <row r="6" spans="1:3">
      <c r="A6" s="71">
        <v>1</v>
      </c>
      <c r="B6" s="405" t="s">
        <v>429</v>
      </c>
      <c r="C6" s="73"/>
    </row>
    <row r="7" spans="1:3">
      <c r="A7" s="71">
        <v>2</v>
      </c>
      <c r="B7" s="405" t="s">
        <v>428</v>
      </c>
      <c r="C7" s="73"/>
    </row>
    <row r="8" spans="1:3">
      <c r="A8" s="71">
        <v>3</v>
      </c>
      <c r="B8" s="405" t="s">
        <v>430</v>
      </c>
      <c r="C8" s="73"/>
    </row>
    <row r="9" spans="1:3">
      <c r="A9" s="71">
        <v>4</v>
      </c>
      <c r="B9" s="405" t="s">
        <v>431</v>
      </c>
      <c r="C9" s="73"/>
    </row>
    <row r="10" spans="1:3">
      <c r="A10" s="71">
        <v>5</v>
      </c>
      <c r="B10" s="72" t="s">
        <v>444</v>
      </c>
      <c r="C10" s="73"/>
    </row>
    <row r="11" spans="1:3">
      <c r="A11" s="71"/>
      <c r="B11" s="465"/>
      <c r="C11" s="466"/>
    </row>
    <row r="12" spans="1:3">
      <c r="A12" s="71"/>
      <c r="B12" s="467" t="s">
        <v>83</v>
      </c>
      <c r="C12" s="468"/>
    </row>
    <row r="13" spans="1:3">
      <c r="A13" s="71">
        <v>1</v>
      </c>
      <c r="B13" s="72" t="s">
        <v>425</v>
      </c>
      <c r="C13" s="74"/>
    </row>
    <row r="14" spans="1:3">
      <c r="A14" s="71">
        <v>2</v>
      </c>
      <c r="B14" s="72" t="s">
        <v>426</v>
      </c>
      <c r="C14" s="74"/>
    </row>
    <row r="15" spans="1:3">
      <c r="A15" s="71">
        <v>3</v>
      </c>
      <c r="B15" s="72" t="s">
        <v>427</v>
      </c>
      <c r="C15" s="74"/>
    </row>
    <row r="16" spans="1:3">
      <c r="A16" s="71"/>
      <c r="B16" s="72"/>
      <c r="C16" s="74"/>
    </row>
    <row r="17" spans="1:3">
      <c r="A17" s="71"/>
      <c r="B17" s="72"/>
      <c r="C17" s="74"/>
    </row>
    <row r="18" spans="1:3" ht="15.75" customHeight="1">
      <c r="A18" s="71"/>
      <c r="B18" s="72"/>
      <c r="C18" s="75"/>
    </row>
    <row r="19" spans="1:3" ht="30" customHeight="1">
      <c r="A19" s="71"/>
      <c r="B19" s="467" t="s">
        <v>84</v>
      </c>
      <c r="C19" s="468"/>
    </row>
    <row r="20" spans="1:3">
      <c r="A20" s="71">
        <v>1</v>
      </c>
      <c r="B20" s="72" t="s">
        <v>432</v>
      </c>
      <c r="C20" s="408">
        <v>0.99990749999999995</v>
      </c>
    </row>
    <row r="21" spans="1:3" ht="15.75" customHeight="1">
      <c r="A21" s="71"/>
      <c r="B21" s="72"/>
      <c r="C21" s="74"/>
    </row>
    <row r="22" spans="1:3" ht="29.25" customHeight="1">
      <c r="A22" s="71"/>
      <c r="B22" s="467" t="s">
        <v>85</v>
      </c>
      <c r="C22" s="468"/>
    </row>
    <row r="23" spans="1:3">
      <c r="A23" s="71">
        <v>1</v>
      </c>
      <c r="B23" s="72" t="s">
        <v>433</v>
      </c>
      <c r="C23" s="409">
        <v>0.99987669999999995</v>
      </c>
    </row>
    <row r="24" spans="1:3">
      <c r="A24" s="406">
        <v>1.1000000000000001</v>
      </c>
      <c r="B24" s="407" t="s">
        <v>434</v>
      </c>
      <c r="C24" s="410">
        <v>0.61992355399999999</v>
      </c>
    </row>
    <row r="25" spans="1:3">
      <c r="A25" s="406">
        <v>1.2</v>
      </c>
      <c r="B25" s="407" t="s">
        <v>435</v>
      </c>
      <c r="C25" s="410">
        <v>0.2849648595</v>
      </c>
    </row>
    <row r="26" spans="1:3">
      <c r="A26" s="406">
        <v>1.3</v>
      </c>
      <c r="B26" s="407" t="s">
        <v>436</v>
      </c>
      <c r="C26" s="410">
        <v>9.4988286500000005E-2</v>
      </c>
    </row>
    <row r="27" spans="1:3" ht="14.4" thickBot="1">
      <c r="A27" s="76"/>
      <c r="B27" s="77"/>
      <c r="C27" s="78"/>
    </row>
  </sheetData>
  <mergeCells count="5">
    <mergeCell ref="B5:C5"/>
    <mergeCell ref="B11:C11"/>
    <mergeCell ref="B12:C12"/>
    <mergeCell ref="B22:C2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4" sqref="D24"/>
    </sheetView>
  </sheetViews>
  <sheetFormatPr defaultColWidth="9.1093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33203125" style="4" customWidth="1"/>
    <col min="6" max="6" width="12" style="5" bestFit="1" customWidth="1"/>
    <col min="7" max="7" width="12.5546875" style="5" bestFit="1" customWidth="1"/>
    <col min="8" max="16384" width="9.109375" style="5"/>
  </cols>
  <sheetData>
    <row r="1" spans="1:7">
      <c r="A1" s="279" t="s">
        <v>31</v>
      </c>
      <c r="B1" s="3" t="s">
        <v>419</v>
      </c>
      <c r="C1" s="91"/>
      <c r="D1" s="91"/>
      <c r="E1" s="91"/>
      <c r="F1" s="15"/>
    </row>
    <row r="2" spans="1:7" s="79" customFormat="1" ht="15.75" customHeight="1">
      <c r="A2" s="279" t="s">
        <v>32</v>
      </c>
      <c r="B2" s="387">
        <v>43373</v>
      </c>
    </row>
    <row r="3" spans="1:7" s="79" customFormat="1" ht="15.75" customHeight="1">
      <c r="A3" s="279"/>
    </row>
    <row r="4" spans="1:7" s="79" customFormat="1" ht="15.75" customHeight="1" thickBot="1">
      <c r="A4" s="280" t="s">
        <v>209</v>
      </c>
      <c r="B4" s="473" t="s">
        <v>355</v>
      </c>
      <c r="C4" s="474"/>
      <c r="D4" s="474"/>
      <c r="E4" s="474"/>
    </row>
    <row r="5" spans="1:7" s="83" customFormat="1" ht="17.399999999999999" customHeight="1">
      <c r="A5" s="218"/>
      <c r="B5" s="219"/>
      <c r="C5" s="81" t="s">
        <v>0</v>
      </c>
      <c r="D5" s="81" t="s">
        <v>1</v>
      </c>
      <c r="E5" s="82" t="s">
        <v>2</v>
      </c>
    </row>
    <row r="6" spans="1:7" s="15" customFormat="1" ht="14.4" customHeight="1">
      <c r="A6" s="281"/>
      <c r="B6" s="469" t="s">
        <v>362</v>
      </c>
      <c r="C6" s="469" t="s">
        <v>95</v>
      </c>
      <c r="D6" s="471" t="s">
        <v>208</v>
      </c>
      <c r="E6" s="472"/>
      <c r="G6" s="5"/>
    </row>
    <row r="7" spans="1:7" s="15" customFormat="1" ht="99.6" customHeight="1">
      <c r="A7" s="281"/>
      <c r="B7" s="470"/>
      <c r="C7" s="469"/>
      <c r="D7" s="326" t="s">
        <v>207</v>
      </c>
      <c r="E7" s="327" t="s">
        <v>363</v>
      </c>
      <c r="G7" s="5"/>
    </row>
    <row r="8" spans="1:7">
      <c r="A8" s="282">
        <v>1</v>
      </c>
      <c r="B8" s="328" t="s">
        <v>36</v>
      </c>
      <c r="C8" s="442">
        <v>7925027.9799999995</v>
      </c>
      <c r="D8" s="442"/>
      <c r="E8" s="443">
        <v>7925027.9799999995</v>
      </c>
      <c r="F8" s="15"/>
    </row>
    <row r="9" spans="1:7">
      <c r="A9" s="282">
        <v>2</v>
      </c>
      <c r="B9" s="328" t="s">
        <v>37</v>
      </c>
      <c r="C9" s="442">
        <v>5211010.8</v>
      </c>
      <c r="D9" s="442"/>
      <c r="E9" s="443">
        <v>5211010.8</v>
      </c>
      <c r="F9" s="15"/>
    </row>
    <row r="10" spans="1:7">
      <c r="A10" s="282">
        <v>3</v>
      </c>
      <c r="B10" s="328" t="s">
        <v>38</v>
      </c>
      <c r="C10" s="442">
        <v>10294977.939999999</v>
      </c>
      <c r="D10" s="442"/>
      <c r="E10" s="443">
        <v>10294977.939999999</v>
      </c>
      <c r="F10" s="15"/>
    </row>
    <row r="11" spans="1:7">
      <c r="A11" s="282">
        <v>4</v>
      </c>
      <c r="B11" s="328" t="s">
        <v>39</v>
      </c>
      <c r="C11" s="442">
        <v>0</v>
      </c>
      <c r="D11" s="442"/>
      <c r="E11" s="443">
        <v>0</v>
      </c>
      <c r="F11" s="15"/>
    </row>
    <row r="12" spans="1:7">
      <c r="A12" s="282">
        <v>5</v>
      </c>
      <c r="B12" s="328" t="s">
        <v>40</v>
      </c>
      <c r="C12" s="442">
        <v>13125804.08</v>
      </c>
      <c r="D12" s="442"/>
      <c r="E12" s="443">
        <v>13125804.08</v>
      </c>
      <c r="F12" s="15"/>
    </row>
    <row r="13" spans="1:7">
      <c r="A13" s="282">
        <v>6.1</v>
      </c>
      <c r="B13" s="329" t="s">
        <v>41</v>
      </c>
      <c r="C13" s="444">
        <v>17699457.260000002</v>
      </c>
      <c r="D13" s="442"/>
      <c r="E13" s="443">
        <v>17699457.260000002</v>
      </c>
      <c r="F13" s="15"/>
    </row>
    <row r="14" spans="1:7">
      <c r="A14" s="282">
        <v>6.2</v>
      </c>
      <c r="B14" s="330" t="s">
        <v>42</v>
      </c>
      <c r="C14" s="444">
        <v>-1790308.82</v>
      </c>
      <c r="D14" s="442"/>
      <c r="E14" s="443">
        <v>-1790308.82</v>
      </c>
      <c r="F14" s="15"/>
    </row>
    <row r="15" spans="1:7">
      <c r="A15" s="282">
        <v>6</v>
      </c>
      <c r="B15" s="328" t="s">
        <v>43</v>
      </c>
      <c r="C15" s="442">
        <v>15909148.440000001</v>
      </c>
      <c r="D15" s="442"/>
      <c r="E15" s="443">
        <v>15909148.440000001</v>
      </c>
      <c r="F15" s="15"/>
    </row>
    <row r="16" spans="1:7">
      <c r="A16" s="282">
        <v>7</v>
      </c>
      <c r="B16" s="328" t="s">
        <v>44</v>
      </c>
      <c r="C16" s="442">
        <v>447169.11000000004</v>
      </c>
      <c r="D16" s="442"/>
      <c r="E16" s="443">
        <v>447169.11000000004</v>
      </c>
      <c r="F16" s="15"/>
    </row>
    <row r="17" spans="1:7">
      <c r="A17" s="282">
        <v>8</v>
      </c>
      <c r="B17" s="328" t="s">
        <v>206</v>
      </c>
      <c r="C17" s="442">
        <v>954274.65</v>
      </c>
      <c r="D17" s="442"/>
      <c r="E17" s="443">
        <v>954274.65</v>
      </c>
      <c r="F17" s="283"/>
      <c r="G17" s="85"/>
    </row>
    <row r="18" spans="1:7">
      <c r="A18" s="282">
        <v>9</v>
      </c>
      <c r="B18" s="328" t="s">
        <v>45</v>
      </c>
      <c r="C18" s="442">
        <v>20000</v>
      </c>
      <c r="D18" s="442"/>
      <c r="E18" s="443">
        <v>20000</v>
      </c>
      <c r="F18" s="15"/>
      <c r="G18" s="85"/>
    </row>
    <row r="19" spans="1:7">
      <c r="A19" s="282">
        <v>10</v>
      </c>
      <c r="B19" s="328" t="s">
        <v>46</v>
      </c>
      <c r="C19" s="442">
        <v>14760637.729999997</v>
      </c>
      <c r="D19" s="442">
        <v>46002</v>
      </c>
      <c r="E19" s="443">
        <v>14714635.729999997</v>
      </c>
      <c r="F19" s="15"/>
      <c r="G19" s="85"/>
    </row>
    <row r="20" spans="1:7">
      <c r="A20" s="282">
        <v>11</v>
      </c>
      <c r="B20" s="328" t="s">
        <v>47</v>
      </c>
      <c r="C20" s="442">
        <v>2461169.08</v>
      </c>
      <c r="D20" s="442"/>
      <c r="E20" s="443">
        <v>2461169.08</v>
      </c>
      <c r="F20" s="15"/>
    </row>
    <row r="21" spans="1:7" ht="27" thickBot="1">
      <c r="A21" s="163"/>
      <c r="B21" s="284" t="s">
        <v>365</v>
      </c>
      <c r="C21" s="445">
        <v>71109219.809999987</v>
      </c>
      <c r="D21" s="445">
        <v>46002</v>
      </c>
      <c r="E21" s="446">
        <v>71063217.809999987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6"/>
      <c r="F25" s="5"/>
      <c r="G25" s="5"/>
    </row>
    <row r="26" spans="1:7" s="4" customFormat="1">
      <c r="B26" s="86"/>
      <c r="F26" s="5"/>
      <c r="G26" s="5"/>
    </row>
    <row r="27" spans="1:7" s="4" customFormat="1">
      <c r="B27" s="86"/>
      <c r="F27" s="5"/>
      <c r="G27" s="5"/>
    </row>
    <row r="28" spans="1:7" s="4" customFormat="1">
      <c r="B28" s="86"/>
      <c r="F28" s="5"/>
      <c r="G28" s="5"/>
    </row>
    <row r="29" spans="1:7" s="4" customFormat="1">
      <c r="B29" s="86"/>
      <c r="F29" s="5"/>
      <c r="G29" s="5"/>
    </row>
    <row r="30" spans="1:7" s="4" customFormat="1">
      <c r="B30" s="86"/>
      <c r="F30" s="5"/>
      <c r="G30" s="5"/>
    </row>
    <row r="31" spans="1:7" s="4" customFormat="1">
      <c r="B31" s="86"/>
      <c r="F31" s="5"/>
      <c r="G31" s="5"/>
    </row>
    <row r="32" spans="1:7" s="4" customFormat="1">
      <c r="B32" s="86"/>
      <c r="F32" s="5"/>
      <c r="G32" s="5"/>
    </row>
    <row r="33" spans="2:7" s="4" customFormat="1">
      <c r="B33" s="86"/>
      <c r="F33" s="5"/>
      <c r="G33" s="5"/>
    </row>
    <row r="34" spans="2:7" s="4" customFormat="1">
      <c r="B34" s="86"/>
      <c r="F34" s="5"/>
      <c r="G34" s="5"/>
    </row>
    <row r="35" spans="2:7" s="4" customFormat="1">
      <c r="B35" s="86"/>
      <c r="F35" s="5"/>
      <c r="G35" s="5"/>
    </row>
    <row r="36" spans="2:7" s="4" customFormat="1">
      <c r="B36" s="86"/>
      <c r="F36" s="5"/>
      <c r="G36" s="5"/>
    </row>
    <row r="37" spans="2:7" s="4" customFormat="1">
      <c r="B37" s="86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5" zoomScaleNormal="85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13" sqref="C13"/>
    </sheetView>
  </sheetViews>
  <sheetFormatPr defaultColWidth="9.109375" defaultRowHeight="13.2" outlineLevelRow="1"/>
  <cols>
    <col min="1" max="1" width="9.5546875" style="4" bestFit="1" customWidth="1"/>
    <col min="2" max="2" width="114.33203125" style="4" customWidth="1"/>
    <col min="3" max="3" width="18.88671875" style="4" customWidth="1"/>
    <col min="4" max="4" width="25.44140625" style="4" customWidth="1"/>
    <col min="5" max="5" width="24.3320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109375" style="4"/>
  </cols>
  <sheetData>
    <row r="1" spans="1:6">
      <c r="A1" s="2" t="s">
        <v>31</v>
      </c>
      <c r="B1" s="3" t="s">
        <v>419</v>
      </c>
    </row>
    <row r="2" spans="1:6" s="79" customFormat="1" ht="15.75" customHeight="1">
      <c r="A2" s="2" t="s">
        <v>32</v>
      </c>
      <c r="B2" s="387">
        <v>43373</v>
      </c>
      <c r="C2" s="4"/>
      <c r="D2" s="4"/>
      <c r="E2" s="4"/>
      <c r="F2" s="4"/>
    </row>
    <row r="3" spans="1:6" s="79" customFormat="1" ht="15.75" customHeight="1">
      <c r="C3" s="4"/>
      <c r="D3" s="4"/>
      <c r="E3" s="4"/>
      <c r="F3" s="4"/>
    </row>
    <row r="4" spans="1:6" s="79" customFormat="1" ht="13.8" thickBot="1">
      <c r="A4" s="79" t="s">
        <v>86</v>
      </c>
      <c r="B4" s="285" t="s">
        <v>342</v>
      </c>
      <c r="C4" s="80" t="s">
        <v>74</v>
      </c>
      <c r="D4" s="4"/>
      <c r="E4" s="4"/>
      <c r="F4" s="4"/>
    </row>
    <row r="5" spans="1:6" ht="14.4">
      <c r="A5" s="224">
        <v>1</v>
      </c>
      <c r="B5" s="286" t="s">
        <v>364</v>
      </c>
      <c r="C5" s="447">
        <v>71063217.809999987</v>
      </c>
    </row>
    <row r="6" spans="1:6" s="225" customFormat="1" ht="14.4">
      <c r="A6" s="87">
        <v>2.1</v>
      </c>
      <c r="B6" s="221" t="s">
        <v>343</v>
      </c>
      <c r="C6" s="448">
        <v>311328.44999999995</v>
      </c>
    </row>
    <row r="7" spans="1:6" s="65" customFormat="1" ht="14.4" outlineLevel="1">
      <c r="A7" s="59">
        <v>2.2000000000000002</v>
      </c>
      <c r="B7" s="60" t="s">
        <v>344</v>
      </c>
      <c r="C7" s="449">
        <v>1569060</v>
      </c>
    </row>
    <row r="8" spans="1:6" s="65" customFormat="1" ht="14.4">
      <c r="A8" s="59">
        <v>3</v>
      </c>
      <c r="B8" s="222" t="s">
        <v>345</v>
      </c>
      <c r="C8" s="450">
        <v>72943606.25999999</v>
      </c>
    </row>
    <row r="9" spans="1:6" s="225" customFormat="1" ht="14.4">
      <c r="A9" s="87">
        <v>4</v>
      </c>
      <c r="B9" s="89" t="s">
        <v>89</v>
      </c>
      <c r="C9" s="448">
        <v>241572.57</v>
      </c>
    </row>
    <row r="10" spans="1:6" s="65" customFormat="1" ht="14.4" outlineLevel="1">
      <c r="A10" s="59">
        <v>5.0999999999999996</v>
      </c>
      <c r="B10" s="60" t="s">
        <v>346</v>
      </c>
      <c r="C10" s="449">
        <v>-232441.26999999996</v>
      </c>
    </row>
    <row r="11" spans="1:6" s="65" customFormat="1" ht="14.4" outlineLevel="1">
      <c r="A11" s="59">
        <v>5.2</v>
      </c>
      <c r="B11" s="60" t="s">
        <v>347</v>
      </c>
      <c r="C11" s="449">
        <v>-1537678.8</v>
      </c>
    </row>
    <row r="12" spans="1:6" s="65" customFormat="1" ht="14.4">
      <c r="A12" s="59">
        <v>6</v>
      </c>
      <c r="B12" s="220" t="s">
        <v>88</v>
      </c>
      <c r="C12" s="451"/>
    </row>
    <row r="13" spans="1:6" s="65" customFormat="1" ht="15" thickBot="1">
      <c r="A13" s="61">
        <v>7</v>
      </c>
      <c r="B13" s="223" t="s">
        <v>293</v>
      </c>
      <c r="C13" s="452">
        <v>71415058.75999999</v>
      </c>
    </row>
    <row r="15" spans="1:6">
      <c r="A15" s="240"/>
      <c r="B15" s="240"/>
    </row>
    <row r="16" spans="1:6">
      <c r="A16" s="240"/>
      <c r="B16" s="240"/>
    </row>
    <row r="17" spans="1:5" ht="13.8">
      <c r="A17" s="235"/>
      <c r="B17" s="236"/>
      <c r="C17" s="240"/>
      <c r="D17" s="240"/>
      <c r="E17" s="240"/>
    </row>
    <row r="18" spans="1:5" ht="14.4">
      <c r="A18" s="241"/>
      <c r="B18" s="242"/>
      <c r="C18" s="240"/>
      <c r="D18" s="240"/>
      <c r="E18" s="240"/>
    </row>
    <row r="19" spans="1:5" ht="13.8">
      <c r="A19" s="243"/>
      <c r="B19" s="237"/>
      <c r="C19" s="240"/>
      <c r="D19" s="240"/>
      <c r="E19" s="240"/>
    </row>
    <row r="20" spans="1:5" ht="13.8">
      <c r="A20" s="244"/>
      <c r="B20" s="238"/>
      <c r="C20" s="240"/>
      <c r="D20" s="240"/>
      <c r="E20" s="240"/>
    </row>
    <row r="21" spans="1:5" ht="13.8">
      <c r="A21" s="244"/>
      <c r="B21" s="242"/>
      <c r="C21" s="240"/>
      <c r="D21" s="240"/>
      <c r="E21" s="240"/>
    </row>
    <row r="22" spans="1:5" ht="13.8">
      <c r="A22" s="243"/>
      <c r="B22" s="239"/>
      <c r="C22" s="240"/>
      <c r="D22" s="240"/>
      <c r="E22" s="240"/>
    </row>
    <row r="23" spans="1:5" ht="13.8">
      <c r="A23" s="244"/>
      <c r="B23" s="238"/>
      <c r="C23" s="240"/>
      <c r="D23" s="240"/>
      <c r="E23" s="240"/>
    </row>
    <row r="24" spans="1:5" ht="13.8">
      <c r="A24" s="244"/>
      <c r="B24" s="238"/>
      <c r="C24" s="240"/>
      <c r="D24" s="240"/>
      <c r="E24" s="240"/>
    </row>
    <row r="25" spans="1:5" ht="13.8">
      <c r="A25" s="244"/>
      <c r="B25" s="245"/>
      <c r="C25" s="240"/>
      <c r="D25" s="240"/>
      <c r="E25" s="240"/>
    </row>
    <row r="26" spans="1:5" ht="13.8">
      <c r="A26" s="244"/>
      <c r="B26" s="242"/>
      <c r="C26" s="240"/>
      <c r="D26" s="240"/>
      <c r="E26" s="240"/>
    </row>
    <row r="27" spans="1:5">
      <c r="A27" s="240"/>
      <c r="B27" s="246"/>
      <c r="C27" s="240"/>
      <c r="D27" s="240"/>
      <c r="E27" s="240"/>
    </row>
    <row r="28" spans="1:5">
      <c r="A28" s="240"/>
      <c r="B28" s="246"/>
      <c r="C28" s="240"/>
      <c r="D28" s="240"/>
      <c r="E28" s="240"/>
    </row>
    <row r="29" spans="1:5">
      <c r="A29" s="240"/>
      <c r="B29" s="246"/>
      <c r="C29" s="240"/>
      <c r="D29" s="240"/>
      <c r="E29" s="240"/>
    </row>
    <row r="30" spans="1:5">
      <c r="A30" s="240"/>
      <c r="B30" s="246"/>
      <c r="C30" s="240"/>
      <c r="D30" s="240"/>
      <c r="E30" s="240"/>
    </row>
    <row r="31" spans="1:5">
      <c r="A31" s="240"/>
      <c r="B31" s="246"/>
      <c r="C31" s="240"/>
      <c r="D31" s="240"/>
      <c r="E31" s="240"/>
    </row>
    <row r="32" spans="1:5">
      <c r="A32" s="240"/>
      <c r="B32" s="246"/>
      <c r="C32" s="240"/>
      <c r="D32" s="240"/>
      <c r="E32" s="240"/>
    </row>
    <row r="33" spans="1:5">
      <c r="A33" s="240"/>
      <c r="B33" s="246"/>
      <c r="C33" s="240"/>
      <c r="D33" s="240"/>
      <c r="E33" s="24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70" zoomScaleNormal="70" workbookViewId="0">
      <pane xSplit="1" ySplit="5" topLeftCell="B39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09375" defaultRowHeight="13.2"/>
  <cols>
    <col min="1" max="1" width="9.5546875" style="91" bestFit="1" customWidth="1"/>
    <col min="2" max="2" width="132.44140625" style="4" customWidth="1"/>
    <col min="3" max="3" width="18.44140625" style="4" customWidth="1"/>
    <col min="4" max="16384" width="9.109375" style="4"/>
  </cols>
  <sheetData>
    <row r="1" spans="1:3">
      <c r="A1" s="2" t="s">
        <v>31</v>
      </c>
      <c r="B1" s="3" t="s">
        <v>419</v>
      </c>
    </row>
    <row r="2" spans="1:3" s="79" customFormat="1" ht="15.75" customHeight="1">
      <c r="A2" s="79" t="s">
        <v>32</v>
      </c>
      <c r="B2" s="387">
        <v>43373</v>
      </c>
    </row>
    <row r="3" spans="1:3" s="79" customFormat="1" ht="15.75" customHeight="1"/>
    <row r="4" spans="1:3" ht="13.8" thickBot="1">
      <c r="A4" s="91" t="s">
        <v>253</v>
      </c>
      <c r="B4" s="142" t="s">
        <v>252</v>
      </c>
    </row>
    <row r="5" spans="1:3">
      <c r="A5" s="92" t="s">
        <v>7</v>
      </c>
      <c r="B5" s="93"/>
      <c r="C5" s="94" t="s">
        <v>74</v>
      </c>
    </row>
    <row r="6" spans="1:3" ht="13.8">
      <c r="A6" s="95">
        <v>1</v>
      </c>
      <c r="B6" s="96" t="s">
        <v>251</v>
      </c>
      <c r="C6" s="411">
        <v>35913511.030000001</v>
      </c>
    </row>
    <row r="7" spans="1:3" ht="13.8">
      <c r="A7" s="95">
        <v>2</v>
      </c>
      <c r="B7" s="97" t="s">
        <v>250</v>
      </c>
      <c r="C7" s="412">
        <v>40000000</v>
      </c>
    </row>
    <row r="8" spans="1:3" ht="13.8">
      <c r="A8" s="95">
        <v>3</v>
      </c>
      <c r="B8" s="98" t="s">
        <v>249</v>
      </c>
      <c r="C8" s="412"/>
    </row>
    <row r="9" spans="1:3" ht="13.8">
      <c r="A9" s="95">
        <v>4</v>
      </c>
      <c r="B9" s="98" t="s">
        <v>248</v>
      </c>
      <c r="C9" s="412"/>
    </row>
    <row r="10" spans="1:3" ht="13.8">
      <c r="A10" s="95">
        <v>5</v>
      </c>
      <c r="B10" s="98" t="s">
        <v>247</v>
      </c>
      <c r="C10" s="412">
        <v>4982432.3</v>
      </c>
    </row>
    <row r="11" spans="1:3" ht="13.8">
      <c r="A11" s="95">
        <v>6</v>
      </c>
      <c r="B11" s="99" t="s">
        <v>246</v>
      </c>
      <c r="C11" s="412">
        <v>-9068921.2699999996</v>
      </c>
    </row>
    <row r="12" spans="1:3" s="65" customFormat="1" ht="13.8">
      <c r="A12" s="95">
        <v>7</v>
      </c>
      <c r="B12" s="96" t="s">
        <v>245</v>
      </c>
      <c r="C12" s="413">
        <v>5028434.3</v>
      </c>
    </row>
    <row r="13" spans="1:3" s="65" customFormat="1" ht="13.8">
      <c r="A13" s="95">
        <v>8</v>
      </c>
      <c r="B13" s="100" t="s">
        <v>244</v>
      </c>
      <c r="C13" s="414">
        <v>4982432.3</v>
      </c>
    </row>
    <row r="14" spans="1:3" s="65" customFormat="1" ht="26.4">
      <c r="A14" s="95">
        <v>9</v>
      </c>
      <c r="B14" s="101" t="s">
        <v>243</v>
      </c>
      <c r="C14" s="414"/>
    </row>
    <row r="15" spans="1:3" s="65" customFormat="1" ht="13.8">
      <c r="A15" s="95">
        <v>10</v>
      </c>
      <c r="B15" s="102" t="s">
        <v>242</v>
      </c>
      <c r="C15" s="414">
        <v>46002</v>
      </c>
    </row>
    <row r="16" spans="1:3" s="65" customFormat="1" ht="13.8">
      <c r="A16" s="95">
        <v>11</v>
      </c>
      <c r="B16" s="103" t="s">
        <v>241</v>
      </c>
      <c r="C16" s="414"/>
    </row>
    <row r="17" spans="1:3" s="65" customFormat="1" ht="13.8">
      <c r="A17" s="95">
        <v>12</v>
      </c>
      <c r="B17" s="102" t="s">
        <v>240</v>
      </c>
      <c r="C17" s="414"/>
    </row>
    <row r="18" spans="1:3" s="65" customFormat="1" ht="13.8">
      <c r="A18" s="95">
        <v>13</v>
      </c>
      <c r="B18" s="102" t="s">
        <v>239</v>
      </c>
      <c r="C18" s="414"/>
    </row>
    <row r="19" spans="1:3" s="65" customFormat="1" ht="13.8">
      <c r="A19" s="95">
        <v>14</v>
      </c>
      <c r="B19" s="102" t="s">
        <v>238</v>
      </c>
      <c r="C19" s="414"/>
    </row>
    <row r="20" spans="1:3" s="65" customFormat="1" ht="13.8">
      <c r="A20" s="95">
        <v>15</v>
      </c>
      <c r="B20" s="102" t="s">
        <v>237</v>
      </c>
      <c r="C20" s="414"/>
    </row>
    <row r="21" spans="1:3" s="65" customFormat="1" ht="26.4">
      <c r="A21" s="95">
        <v>16</v>
      </c>
      <c r="B21" s="101" t="s">
        <v>236</v>
      </c>
      <c r="C21" s="414"/>
    </row>
    <row r="22" spans="1:3" s="65" customFormat="1" ht="13.8">
      <c r="A22" s="95">
        <v>17</v>
      </c>
      <c r="B22" s="104" t="s">
        <v>235</v>
      </c>
      <c r="C22" s="414"/>
    </row>
    <row r="23" spans="1:3" s="65" customFormat="1" ht="13.8">
      <c r="A23" s="95">
        <v>18</v>
      </c>
      <c r="B23" s="101" t="s">
        <v>234</v>
      </c>
      <c r="C23" s="414"/>
    </row>
    <row r="24" spans="1:3" s="65" customFormat="1" ht="26.4">
      <c r="A24" s="95">
        <v>19</v>
      </c>
      <c r="B24" s="101" t="s">
        <v>211</v>
      </c>
      <c r="C24" s="414"/>
    </row>
    <row r="25" spans="1:3" s="65" customFormat="1" ht="13.8">
      <c r="A25" s="95">
        <v>20</v>
      </c>
      <c r="B25" s="105" t="s">
        <v>233</v>
      </c>
      <c r="C25" s="414"/>
    </row>
    <row r="26" spans="1:3" s="65" customFormat="1" ht="13.8">
      <c r="A26" s="95">
        <v>21</v>
      </c>
      <c r="B26" s="105" t="s">
        <v>232</v>
      </c>
      <c r="C26" s="414"/>
    </row>
    <row r="27" spans="1:3" s="65" customFormat="1" ht="13.8">
      <c r="A27" s="95">
        <v>22</v>
      </c>
      <c r="B27" s="105" t="s">
        <v>231</v>
      </c>
      <c r="C27" s="414"/>
    </row>
    <row r="28" spans="1:3" s="65" customFormat="1" ht="13.8">
      <c r="A28" s="95">
        <v>23</v>
      </c>
      <c r="B28" s="106" t="s">
        <v>230</v>
      </c>
      <c r="C28" s="413">
        <v>30885076.73</v>
      </c>
    </row>
    <row r="29" spans="1:3" s="65" customFormat="1" ht="13.8">
      <c r="A29" s="107"/>
      <c r="B29" s="108"/>
      <c r="C29" s="414"/>
    </row>
    <row r="30" spans="1:3" s="65" customFormat="1" ht="13.8">
      <c r="A30" s="107">
        <v>24</v>
      </c>
      <c r="B30" s="106" t="s">
        <v>229</v>
      </c>
      <c r="C30" s="413">
        <v>0</v>
      </c>
    </row>
    <row r="31" spans="1:3" s="65" customFormat="1" ht="13.8">
      <c r="A31" s="107">
        <v>25</v>
      </c>
      <c r="B31" s="98" t="s">
        <v>228</v>
      </c>
      <c r="C31" s="415">
        <v>0</v>
      </c>
    </row>
    <row r="32" spans="1:3" s="65" customFormat="1" ht="13.8">
      <c r="A32" s="107">
        <v>26</v>
      </c>
      <c r="B32" s="109" t="s">
        <v>310</v>
      </c>
      <c r="C32" s="414"/>
    </row>
    <row r="33" spans="1:3" s="65" customFormat="1" ht="13.8">
      <c r="A33" s="107">
        <v>27</v>
      </c>
      <c r="B33" s="109" t="s">
        <v>227</v>
      </c>
      <c r="C33" s="414"/>
    </row>
    <row r="34" spans="1:3" s="65" customFormat="1" ht="13.8">
      <c r="A34" s="107">
        <v>28</v>
      </c>
      <c r="B34" s="98" t="s">
        <v>226</v>
      </c>
      <c r="C34" s="414"/>
    </row>
    <row r="35" spans="1:3" s="65" customFormat="1" ht="13.8">
      <c r="A35" s="107">
        <v>29</v>
      </c>
      <c r="B35" s="106" t="s">
        <v>225</v>
      </c>
      <c r="C35" s="413">
        <v>0</v>
      </c>
    </row>
    <row r="36" spans="1:3" s="65" customFormat="1" ht="13.8">
      <c r="A36" s="107">
        <v>30</v>
      </c>
      <c r="B36" s="101" t="s">
        <v>224</v>
      </c>
      <c r="C36" s="414"/>
    </row>
    <row r="37" spans="1:3" s="65" customFormat="1" ht="13.8">
      <c r="A37" s="107">
        <v>31</v>
      </c>
      <c r="B37" s="102" t="s">
        <v>223</v>
      </c>
      <c r="C37" s="414"/>
    </row>
    <row r="38" spans="1:3" s="65" customFormat="1" ht="13.8">
      <c r="A38" s="107">
        <v>32</v>
      </c>
      <c r="B38" s="101" t="s">
        <v>222</v>
      </c>
      <c r="C38" s="414"/>
    </row>
    <row r="39" spans="1:3" s="65" customFormat="1" ht="26.4">
      <c r="A39" s="107">
        <v>33</v>
      </c>
      <c r="B39" s="101" t="s">
        <v>211</v>
      </c>
      <c r="C39" s="414"/>
    </row>
    <row r="40" spans="1:3" s="65" customFormat="1" ht="13.8">
      <c r="A40" s="107">
        <v>34</v>
      </c>
      <c r="B40" s="105" t="s">
        <v>221</v>
      </c>
      <c r="C40" s="414"/>
    </row>
    <row r="41" spans="1:3" s="65" customFormat="1" ht="13.8">
      <c r="A41" s="107">
        <v>35</v>
      </c>
      <c r="B41" s="106" t="s">
        <v>220</v>
      </c>
      <c r="C41" s="413">
        <v>0</v>
      </c>
    </row>
    <row r="42" spans="1:3" s="65" customFormat="1" ht="13.8">
      <c r="A42" s="107"/>
      <c r="B42" s="108"/>
      <c r="C42" s="414"/>
    </row>
    <row r="43" spans="1:3" s="65" customFormat="1" ht="13.8">
      <c r="A43" s="107">
        <v>36</v>
      </c>
      <c r="B43" s="110" t="s">
        <v>219</v>
      </c>
      <c r="C43" s="413">
        <v>9394422.5700000003</v>
      </c>
    </row>
    <row r="44" spans="1:3" s="65" customFormat="1" ht="13.8">
      <c r="A44" s="107">
        <v>37</v>
      </c>
      <c r="B44" s="98" t="s">
        <v>218</v>
      </c>
      <c r="C44" s="414">
        <v>9152850</v>
      </c>
    </row>
    <row r="45" spans="1:3" s="65" customFormat="1" ht="13.8">
      <c r="A45" s="107">
        <v>38</v>
      </c>
      <c r="B45" s="98" t="s">
        <v>217</v>
      </c>
      <c r="C45" s="414"/>
    </row>
    <row r="46" spans="1:3" s="65" customFormat="1" ht="13.8">
      <c r="A46" s="107">
        <v>39</v>
      </c>
      <c r="B46" s="98" t="s">
        <v>216</v>
      </c>
      <c r="C46" s="414">
        <v>241572.57</v>
      </c>
    </row>
    <row r="47" spans="1:3" s="65" customFormat="1" ht="13.8">
      <c r="A47" s="107">
        <v>40</v>
      </c>
      <c r="B47" s="110" t="s">
        <v>215</v>
      </c>
      <c r="C47" s="413">
        <v>0</v>
      </c>
    </row>
    <row r="48" spans="1:3" s="65" customFormat="1" ht="13.8">
      <c r="A48" s="107">
        <v>41</v>
      </c>
      <c r="B48" s="101" t="s">
        <v>214</v>
      </c>
      <c r="C48" s="414"/>
    </row>
    <row r="49" spans="1:3" s="65" customFormat="1" ht="13.8">
      <c r="A49" s="107">
        <v>42</v>
      </c>
      <c r="B49" s="102" t="s">
        <v>213</v>
      </c>
      <c r="C49" s="414"/>
    </row>
    <row r="50" spans="1:3" s="65" customFormat="1" ht="13.8">
      <c r="A50" s="107">
        <v>43</v>
      </c>
      <c r="B50" s="101" t="s">
        <v>212</v>
      </c>
      <c r="C50" s="414"/>
    </row>
    <row r="51" spans="1:3" s="65" customFormat="1" ht="26.4">
      <c r="A51" s="107">
        <v>44</v>
      </c>
      <c r="B51" s="101" t="s">
        <v>211</v>
      </c>
      <c r="C51" s="414"/>
    </row>
    <row r="52" spans="1:3" s="65" customFormat="1" ht="14.4" thickBot="1">
      <c r="A52" s="111">
        <v>45</v>
      </c>
      <c r="B52" s="112" t="s">
        <v>210</v>
      </c>
      <c r="C52" s="416">
        <v>9394422.5700000003</v>
      </c>
    </row>
    <row r="55" spans="1:3">
      <c r="B55" s="4" t="s">
        <v>8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70" zoomScaleNormal="70" workbookViewId="0">
      <pane xSplit="1" ySplit="5" topLeftCell="B15" activePane="bottomRight" state="frozen"/>
      <selection activeCell="B47" sqref="B47"/>
      <selection pane="topRight" activeCell="B47" sqref="B47"/>
      <selection pane="bottomLeft" activeCell="B47" sqref="B47"/>
      <selection pane="bottomRight" activeCell="C48" sqref="C48"/>
    </sheetView>
  </sheetViews>
  <sheetFormatPr defaultColWidth="9.109375" defaultRowHeight="13.8"/>
  <cols>
    <col min="1" max="1" width="10.6640625" style="4" customWidth="1"/>
    <col min="2" max="2" width="91.88671875" style="4" customWidth="1"/>
    <col min="3" max="3" width="53.109375" style="4" customWidth="1"/>
    <col min="4" max="4" width="32.33203125" style="4" customWidth="1"/>
    <col min="5" max="5" width="9.44140625" style="5" customWidth="1"/>
    <col min="6" max="16384" width="9.109375" style="5"/>
  </cols>
  <sheetData>
    <row r="1" spans="1:6">
      <c r="A1" s="2" t="s">
        <v>31</v>
      </c>
      <c r="B1" s="3" t="s">
        <v>419</v>
      </c>
      <c r="E1" s="4"/>
      <c r="F1" s="4"/>
    </row>
    <row r="2" spans="1:6" s="79" customFormat="1" ht="15.75" customHeight="1">
      <c r="A2" s="2" t="s">
        <v>32</v>
      </c>
      <c r="B2" s="387">
        <v>43373</v>
      </c>
    </row>
    <row r="3" spans="1:6" s="79" customFormat="1" ht="15.75" customHeight="1">
      <c r="A3" s="113"/>
    </row>
    <row r="4" spans="1:6" s="79" customFormat="1" ht="15.75" customHeight="1" thickBot="1">
      <c r="A4" s="79" t="s">
        <v>87</v>
      </c>
      <c r="B4" s="226" t="s">
        <v>294</v>
      </c>
      <c r="D4" s="37" t="s">
        <v>74</v>
      </c>
    </row>
    <row r="5" spans="1:6" ht="26.4">
      <c r="A5" s="114" t="s">
        <v>7</v>
      </c>
      <c r="B5" s="258" t="s">
        <v>348</v>
      </c>
      <c r="C5" s="115" t="s">
        <v>95</v>
      </c>
      <c r="D5" s="116" t="s">
        <v>96</v>
      </c>
    </row>
    <row r="6" spans="1:6">
      <c r="A6" s="84">
        <v>1</v>
      </c>
      <c r="B6" s="117" t="s">
        <v>36</v>
      </c>
      <c r="C6" s="420">
        <v>7925027.9799999995</v>
      </c>
      <c r="D6" s="118"/>
      <c r="E6" s="119"/>
    </row>
    <row r="7" spans="1:6">
      <c r="A7" s="84">
        <v>2</v>
      </c>
      <c r="B7" s="120" t="s">
        <v>37</v>
      </c>
      <c r="C7" s="421">
        <v>5211010.8</v>
      </c>
      <c r="D7" s="121"/>
      <c r="E7" s="119"/>
    </row>
    <row r="8" spans="1:6">
      <c r="A8" s="84">
        <v>3</v>
      </c>
      <c r="B8" s="120" t="s">
        <v>38</v>
      </c>
      <c r="C8" s="421">
        <v>10294977.939999999</v>
      </c>
      <c r="D8" s="121"/>
      <c r="E8" s="119"/>
    </row>
    <row r="9" spans="1:6">
      <c r="A9" s="84">
        <v>4</v>
      </c>
      <c r="B9" s="120" t="s">
        <v>39</v>
      </c>
      <c r="C9" s="421">
        <v>0</v>
      </c>
      <c r="D9" s="121"/>
      <c r="E9" s="119"/>
    </row>
    <row r="10" spans="1:6">
      <c r="A10" s="84">
        <v>5</v>
      </c>
      <c r="B10" s="120" t="s">
        <v>40</v>
      </c>
      <c r="C10" s="421">
        <v>13125804.08</v>
      </c>
      <c r="D10" s="121"/>
      <c r="E10" s="119"/>
    </row>
    <row r="11" spans="1:6" ht="14.4">
      <c r="A11" s="84">
        <v>6.1</v>
      </c>
      <c r="B11" s="227" t="s">
        <v>41</v>
      </c>
      <c r="C11" s="422">
        <v>17699457.260000002</v>
      </c>
      <c r="D11" s="122"/>
      <c r="E11" s="123"/>
    </row>
    <row r="12" spans="1:6" ht="14.4">
      <c r="A12" s="84">
        <v>6.2</v>
      </c>
      <c r="B12" s="228" t="s">
        <v>42</v>
      </c>
      <c r="C12" s="422">
        <v>-1790308.82</v>
      </c>
      <c r="D12" s="122"/>
      <c r="E12" s="123"/>
    </row>
    <row r="13" spans="1:6">
      <c r="A13" s="84" t="s">
        <v>442</v>
      </c>
      <c r="B13" s="417" t="s">
        <v>437</v>
      </c>
      <c r="C13" s="422">
        <v>-240186.13</v>
      </c>
      <c r="D13" s="125" t="s">
        <v>438</v>
      </c>
      <c r="E13" s="119"/>
    </row>
    <row r="14" spans="1:6">
      <c r="A14" s="84">
        <v>6</v>
      </c>
      <c r="B14" s="120" t="s">
        <v>43</v>
      </c>
      <c r="C14" s="423">
        <v>15909148.440000001</v>
      </c>
      <c r="D14" s="122"/>
      <c r="E14" s="119"/>
    </row>
    <row r="15" spans="1:6">
      <c r="A15" s="84">
        <v>7</v>
      </c>
      <c r="B15" s="120" t="s">
        <v>44</v>
      </c>
      <c r="C15" s="421">
        <v>447169.11000000004</v>
      </c>
      <c r="D15" s="121"/>
      <c r="E15" s="119"/>
    </row>
    <row r="16" spans="1:6">
      <c r="A16" s="84">
        <v>8</v>
      </c>
      <c r="B16" s="256" t="s">
        <v>206</v>
      </c>
      <c r="C16" s="421">
        <v>954274.65</v>
      </c>
      <c r="D16" s="121"/>
      <c r="E16" s="119"/>
    </row>
    <row r="17" spans="1:5">
      <c r="A17" s="84">
        <v>9</v>
      </c>
      <c r="B17" s="120" t="s">
        <v>45</v>
      </c>
      <c r="C17" s="421">
        <v>20000</v>
      </c>
      <c r="D17" s="121"/>
      <c r="E17" s="119"/>
    </row>
    <row r="18" spans="1:5">
      <c r="A18" s="84">
        <v>9.1</v>
      </c>
      <c r="B18" s="124" t="s">
        <v>90</v>
      </c>
      <c r="C18" s="422"/>
      <c r="D18" s="121"/>
      <c r="E18" s="119"/>
    </row>
    <row r="19" spans="1:5">
      <c r="A19" s="84">
        <v>9.1999999999999993</v>
      </c>
      <c r="B19" s="124" t="s">
        <v>91</v>
      </c>
      <c r="C19" s="422"/>
      <c r="D19" s="121"/>
      <c r="E19" s="119"/>
    </row>
    <row r="20" spans="1:5">
      <c r="A20" s="84">
        <v>9.3000000000000007</v>
      </c>
      <c r="B20" s="229" t="s">
        <v>276</v>
      </c>
      <c r="C20" s="422"/>
      <c r="D20" s="121"/>
      <c r="E20" s="119"/>
    </row>
    <row r="21" spans="1:5">
      <c r="A21" s="84">
        <v>10</v>
      </c>
      <c r="B21" s="120" t="s">
        <v>46</v>
      </c>
      <c r="C21" s="421">
        <v>14760637.729999997</v>
      </c>
      <c r="D21" s="121"/>
      <c r="E21" s="119"/>
    </row>
    <row r="22" spans="1:5">
      <c r="A22" s="84">
        <v>10.1</v>
      </c>
      <c r="B22" s="124" t="s">
        <v>92</v>
      </c>
      <c r="C22" s="421">
        <v>46002</v>
      </c>
      <c r="D22" s="125" t="s">
        <v>94</v>
      </c>
      <c r="E22" s="119"/>
    </row>
    <row r="23" spans="1:5">
      <c r="A23" s="84">
        <v>11</v>
      </c>
      <c r="B23" s="126" t="s">
        <v>47</v>
      </c>
      <c r="C23" s="421">
        <v>2461169.08</v>
      </c>
      <c r="D23" s="127"/>
      <c r="E23" s="130"/>
    </row>
    <row r="24" spans="1:5">
      <c r="A24" s="84">
        <v>11.1</v>
      </c>
      <c r="B24" s="418" t="s">
        <v>439</v>
      </c>
      <c r="C24" s="421">
        <v>-1386.44</v>
      </c>
      <c r="D24" s="125" t="s">
        <v>438</v>
      </c>
      <c r="E24" s="119"/>
    </row>
    <row r="25" spans="1:5">
      <c r="A25" s="84">
        <v>12</v>
      </c>
      <c r="B25" s="128" t="s">
        <v>48</v>
      </c>
      <c r="C25" s="424">
        <v>71109219.809999987</v>
      </c>
      <c r="D25" s="129"/>
      <c r="E25" s="119"/>
    </row>
    <row r="26" spans="1:5">
      <c r="A26" s="84">
        <v>13</v>
      </c>
      <c r="B26" s="120" t="s">
        <v>50</v>
      </c>
      <c r="C26" s="425">
        <v>0</v>
      </c>
      <c r="D26" s="131"/>
      <c r="E26" s="119"/>
    </row>
    <row r="27" spans="1:5">
      <c r="A27" s="84">
        <v>14</v>
      </c>
      <c r="B27" s="120" t="s">
        <v>51</v>
      </c>
      <c r="C27" s="425">
        <v>13027044.800000001</v>
      </c>
      <c r="D27" s="121"/>
      <c r="E27" s="119"/>
    </row>
    <row r="28" spans="1:5">
      <c r="A28" s="84">
        <v>15</v>
      </c>
      <c r="B28" s="120" t="s">
        <v>52</v>
      </c>
      <c r="C28" s="425">
        <v>5835900.5500000007</v>
      </c>
      <c r="D28" s="121"/>
      <c r="E28" s="119"/>
    </row>
    <row r="29" spans="1:5">
      <c r="A29" s="84">
        <v>16</v>
      </c>
      <c r="B29" s="120" t="s">
        <v>53</v>
      </c>
      <c r="C29" s="425">
        <v>1280041.1099999999</v>
      </c>
      <c r="D29" s="121"/>
      <c r="E29" s="119"/>
    </row>
    <row r="30" spans="1:5">
      <c r="A30" s="84">
        <v>17</v>
      </c>
      <c r="B30" s="120" t="s">
        <v>54</v>
      </c>
      <c r="C30" s="425">
        <v>0</v>
      </c>
      <c r="D30" s="121"/>
      <c r="E30" s="119"/>
    </row>
    <row r="31" spans="1:5">
      <c r="A31" s="84">
        <v>18</v>
      </c>
      <c r="B31" s="120" t="s">
        <v>55</v>
      </c>
      <c r="C31" s="425">
        <v>3500000</v>
      </c>
      <c r="D31" s="121"/>
      <c r="E31" s="119"/>
    </row>
    <row r="32" spans="1:5">
      <c r="A32" s="84">
        <v>19</v>
      </c>
      <c r="B32" s="120" t="s">
        <v>56</v>
      </c>
      <c r="C32" s="425">
        <v>374390.62999999995</v>
      </c>
      <c r="D32" s="121"/>
      <c r="E32" s="119"/>
    </row>
    <row r="33" spans="1:5">
      <c r="A33" s="84">
        <v>20</v>
      </c>
      <c r="B33" s="120" t="s">
        <v>57</v>
      </c>
      <c r="C33" s="425">
        <v>2025481.6600000001</v>
      </c>
      <c r="D33" s="121"/>
      <c r="E33" s="119"/>
    </row>
    <row r="34" spans="1:5">
      <c r="A34" s="84">
        <v>20.100000000000001</v>
      </c>
      <c r="B34" s="419" t="s">
        <v>440</v>
      </c>
      <c r="C34" s="426">
        <v>1569.06</v>
      </c>
      <c r="D34" s="127"/>
      <c r="E34" s="130"/>
    </row>
    <row r="35" spans="1:5">
      <c r="A35" s="84">
        <v>21</v>
      </c>
      <c r="B35" s="126" t="s">
        <v>58</v>
      </c>
      <c r="C35" s="426">
        <v>9152850</v>
      </c>
      <c r="D35" s="127"/>
      <c r="E35" s="119"/>
    </row>
    <row r="36" spans="1:5">
      <c r="A36" s="84">
        <v>21.1</v>
      </c>
      <c r="B36" s="132" t="s">
        <v>93</v>
      </c>
      <c r="C36" s="427">
        <v>9152850</v>
      </c>
      <c r="D36" s="125" t="s">
        <v>441</v>
      </c>
      <c r="E36" s="119"/>
    </row>
    <row r="37" spans="1:5">
      <c r="A37" s="84">
        <v>22</v>
      </c>
      <c r="B37" s="128" t="s">
        <v>59</v>
      </c>
      <c r="C37" s="424">
        <v>35195708.75</v>
      </c>
      <c r="D37" s="129"/>
      <c r="E37" s="119"/>
    </row>
    <row r="38" spans="1:5">
      <c r="A38" s="84">
        <v>23</v>
      </c>
      <c r="B38" s="126" t="s">
        <v>61</v>
      </c>
      <c r="C38" s="421">
        <v>40000000</v>
      </c>
      <c r="D38" s="125" t="s">
        <v>446</v>
      </c>
      <c r="E38" s="119"/>
    </row>
    <row r="39" spans="1:5">
      <c r="A39" s="84">
        <v>24</v>
      </c>
      <c r="B39" s="126" t="s">
        <v>62</v>
      </c>
      <c r="C39" s="421"/>
      <c r="D39" s="121"/>
      <c r="E39" s="119"/>
    </row>
    <row r="40" spans="1:5">
      <c r="A40" s="84">
        <v>25</v>
      </c>
      <c r="B40" s="126" t="s">
        <v>63</v>
      </c>
      <c r="C40" s="421"/>
      <c r="D40" s="121"/>
      <c r="E40" s="119"/>
    </row>
    <row r="41" spans="1:5">
      <c r="A41" s="84">
        <v>26</v>
      </c>
      <c r="B41" s="126" t="s">
        <v>64</v>
      </c>
      <c r="C41" s="421"/>
      <c r="D41" s="121"/>
      <c r="E41" s="119"/>
    </row>
    <row r="42" spans="1:5">
      <c r="A42" s="84">
        <v>27</v>
      </c>
      <c r="B42" s="126" t="s">
        <v>65</v>
      </c>
      <c r="C42" s="421"/>
      <c r="D42" s="121"/>
      <c r="E42" s="130"/>
    </row>
    <row r="43" spans="1:5">
      <c r="A43" s="84">
        <v>28</v>
      </c>
      <c r="B43" s="126" t="s">
        <v>66</v>
      </c>
      <c r="C43" s="421">
        <v>-9068921.2699999996</v>
      </c>
      <c r="D43" s="125" t="s">
        <v>447</v>
      </c>
    </row>
    <row r="44" spans="1:5">
      <c r="A44" s="84">
        <v>29</v>
      </c>
      <c r="B44" s="126" t="s">
        <v>67</v>
      </c>
      <c r="C44" s="421">
        <v>4982432.3</v>
      </c>
      <c r="D44" s="125" t="s">
        <v>448</v>
      </c>
    </row>
    <row r="45" spans="1:5" ht="14.4" thickBot="1">
      <c r="A45" s="133">
        <v>30</v>
      </c>
      <c r="B45" s="134" t="s">
        <v>274</v>
      </c>
      <c r="C45" s="428">
        <v>35913511.030000001</v>
      </c>
      <c r="D45" s="13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H5" activePane="bottomRight" state="frozen"/>
      <selection activeCell="B9" sqref="B9"/>
      <selection pane="topRight" activeCell="B9" sqref="B9"/>
      <selection pane="bottomLeft" activeCell="B9" sqref="B9"/>
      <selection pane="bottomRight" activeCell="Q28" sqref="Q28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33203125" style="4" bestFit="1" customWidth="1"/>
    <col min="9" max="9" width="13" style="4" bestFit="1" customWidth="1"/>
    <col min="10" max="10" width="13.33203125" style="4" bestFit="1" customWidth="1"/>
    <col min="11" max="11" width="13" style="4" bestFit="1" customWidth="1"/>
    <col min="12" max="16" width="13" style="35" bestFit="1" customWidth="1"/>
    <col min="17" max="17" width="14.6640625" style="35" customWidth="1"/>
    <col min="18" max="18" width="13" style="35" bestFit="1" customWidth="1"/>
    <col min="19" max="19" width="34.88671875" style="35" customWidth="1"/>
    <col min="20" max="16384" width="9.109375" style="35"/>
  </cols>
  <sheetData>
    <row r="1" spans="1:19">
      <c r="A1" s="2" t="s">
        <v>31</v>
      </c>
      <c r="B1" s="3" t="s">
        <v>419</v>
      </c>
    </row>
    <row r="2" spans="1:19">
      <c r="A2" s="2" t="s">
        <v>32</v>
      </c>
      <c r="B2" s="387">
        <v>43373</v>
      </c>
    </row>
    <row r="4" spans="1:19" ht="27" thickBot="1">
      <c r="A4" s="4" t="s">
        <v>256</v>
      </c>
      <c r="B4" s="276" t="s">
        <v>383</v>
      </c>
    </row>
    <row r="5" spans="1:19" s="266" customFormat="1" ht="13.8">
      <c r="A5" s="261"/>
      <c r="B5" s="262"/>
      <c r="C5" s="263" t="s">
        <v>0</v>
      </c>
      <c r="D5" s="263" t="s">
        <v>1</v>
      </c>
      <c r="E5" s="263" t="s">
        <v>2</v>
      </c>
      <c r="F5" s="263" t="s">
        <v>3</v>
      </c>
      <c r="G5" s="263" t="s">
        <v>4</v>
      </c>
      <c r="H5" s="263" t="s">
        <v>6</v>
      </c>
      <c r="I5" s="263" t="s">
        <v>9</v>
      </c>
      <c r="J5" s="263" t="s">
        <v>10</v>
      </c>
      <c r="K5" s="263" t="s">
        <v>11</v>
      </c>
      <c r="L5" s="263" t="s">
        <v>12</v>
      </c>
      <c r="M5" s="263" t="s">
        <v>13</v>
      </c>
      <c r="N5" s="263" t="s">
        <v>14</v>
      </c>
      <c r="O5" s="263" t="s">
        <v>366</v>
      </c>
      <c r="P5" s="263" t="s">
        <v>367</v>
      </c>
      <c r="Q5" s="263" t="s">
        <v>368</v>
      </c>
      <c r="R5" s="264" t="s">
        <v>369</v>
      </c>
      <c r="S5" s="265" t="s">
        <v>370</v>
      </c>
    </row>
    <row r="6" spans="1:19" s="266" customFormat="1" ht="99" customHeight="1">
      <c r="A6" s="267"/>
      <c r="B6" s="479" t="s">
        <v>371</v>
      </c>
      <c r="C6" s="475">
        <v>0</v>
      </c>
      <c r="D6" s="476"/>
      <c r="E6" s="475">
        <v>0.2</v>
      </c>
      <c r="F6" s="476"/>
      <c r="G6" s="475">
        <v>0.35</v>
      </c>
      <c r="H6" s="476"/>
      <c r="I6" s="475">
        <v>0.5</v>
      </c>
      <c r="J6" s="476"/>
      <c r="K6" s="475">
        <v>0.75</v>
      </c>
      <c r="L6" s="476"/>
      <c r="M6" s="475">
        <v>1</v>
      </c>
      <c r="N6" s="476"/>
      <c r="O6" s="475">
        <v>1.5</v>
      </c>
      <c r="P6" s="476"/>
      <c r="Q6" s="475">
        <v>2.5</v>
      </c>
      <c r="R6" s="476"/>
      <c r="S6" s="477" t="s">
        <v>255</v>
      </c>
    </row>
    <row r="7" spans="1:19" s="266" customFormat="1" ht="30.75" customHeight="1">
      <c r="A7" s="267"/>
      <c r="B7" s="480"/>
      <c r="C7" s="257" t="s">
        <v>258</v>
      </c>
      <c r="D7" s="257" t="s">
        <v>257</v>
      </c>
      <c r="E7" s="257" t="s">
        <v>258</v>
      </c>
      <c r="F7" s="257" t="s">
        <v>257</v>
      </c>
      <c r="G7" s="257" t="s">
        <v>258</v>
      </c>
      <c r="H7" s="257" t="s">
        <v>257</v>
      </c>
      <c r="I7" s="257" t="s">
        <v>258</v>
      </c>
      <c r="J7" s="257" t="s">
        <v>257</v>
      </c>
      <c r="K7" s="257" t="s">
        <v>258</v>
      </c>
      <c r="L7" s="257" t="s">
        <v>257</v>
      </c>
      <c r="M7" s="257" t="s">
        <v>258</v>
      </c>
      <c r="N7" s="257" t="s">
        <v>257</v>
      </c>
      <c r="O7" s="257" t="s">
        <v>258</v>
      </c>
      <c r="P7" s="257" t="s">
        <v>257</v>
      </c>
      <c r="Q7" s="257" t="s">
        <v>258</v>
      </c>
      <c r="R7" s="257" t="s">
        <v>257</v>
      </c>
      <c r="S7" s="478"/>
    </row>
    <row r="8" spans="1:19" s="138" customFormat="1">
      <c r="A8" s="136">
        <v>1</v>
      </c>
      <c r="B8" s="1" t="s">
        <v>98</v>
      </c>
      <c r="C8" s="137">
        <v>13790562.1</v>
      </c>
      <c r="D8" s="137"/>
      <c r="E8" s="137"/>
      <c r="F8" s="137"/>
      <c r="G8" s="137"/>
      <c r="H8" s="137"/>
      <c r="I8" s="137"/>
      <c r="J8" s="137"/>
      <c r="K8" s="137"/>
      <c r="L8" s="137"/>
      <c r="M8" s="137">
        <v>4790072.8999999994</v>
      </c>
      <c r="N8" s="137"/>
      <c r="O8" s="137"/>
      <c r="P8" s="137"/>
      <c r="Q8" s="137"/>
      <c r="R8" s="137"/>
      <c r="S8" s="277">
        <f>$C$6*SUM(C8:D8)+$E$6*SUM(E8:F8)+$G$6*SUM(G8:H8)+$I$6*SUM(I8:J8)+$K$6*SUM(K8:L8)+$M$6*SUM(M8:N8)+$O$6*SUM(O8:P8)+$Q$6*SUM(Q8:R8)</f>
        <v>4790072.8999999994</v>
      </c>
    </row>
    <row r="9" spans="1:19" s="138" customFormat="1">
      <c r="A9" s="136">
        <v>2</v>
      </c>
      <c r="B9" s="1" t="s">
        <v>99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277">
        <f t="shared" ref="S9:S21" si="0">$C$6*SUM(C9:D9)+$E$6*SUM(E9:F9)+$G$6*SUM(G9:H9)+$I$6*SUM(I9:J9)+$K$6*SUM(K9:L9)+$M$6*SUM(M9:N9)+$O$6*SUM(O9:P9)+$Q$6*SUM(Q9:R9)</f>
        <v>0</v>
      </c>
    </row>
    <row r="10" spans="1:19" s="138" customFormat="1">
      <c r="A10" s="136">
        <v>3</v>
      </c>
      <c r="B10" s="1" t="s">
        <v>277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277">
        <f t="shared" si="0"/>
        <v>0</v>
      </c>
    </row>
    <row r="11" spans="1:19" s="138" customFormat="1">
      <c r="A11" s="136">
        <v>4</v>
      </c>
      <c r="B11" s="1" t="s">
        <v>100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277">
        <f t="shared" si="0"/>
        <v>0</v>
      </c>
    </row>
    <row r="12" spans="1:19" s="138" customFormat="1">
      <c r="A12" s="136">
        <v>5</v>
      </c>
      <c r="B12" s="1" t="s">
        <v>101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277">
        <f t="shared" si="0"/>
        <v>0</v>
      </c>
    </row>
    <row r="13" spans="1:19" s="138" customFormat="1">
      <c r="A13" s="136">
        <v>6</v>
      </c>
      <c r="B13" s="1" t="s">
        <v>102</v>
      </c>
      <c r="C13" s="137"/>
      <c r="D13" s="137"/>
      <c r="E13" s="137">
        <v>138510.16</v>
      </c>
      <c r="F13" s="137"/>
      <c r="G13" s="137"/>
      <c r="H13" s="137"/>
      <c r="I13" s="137"/>
      <c r="J13" s="137"/>
      <c r="K13" s="137"/>
      <c r="L13" s="137"/>
      <c r="M13" s="137">
        <v>10156489.219999999</v>
      </c>
      <c r="N13" s="137"/>
      <c r="O13" s="137"/>
      <c r="P13" s="137"/>
      <c r="Q13" s="137"/>
      <c r="R13" s="137"/>
      <c r="S13" s="277">
        <f t="shared" si="0"/>
        <v>10184191.251999998</v>
      </c>
    </row>
    <row r="14" spans="1:19" s="138" customFormat="1">
      <c r="A14" s="136">
        <v>7</v>
      </c>
      <c r="B14" s="1" t="s">
        <v>103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>
        <v>8379219.3300000001</v>
      </c>
      <c r="N14" s="137">
        <v>78887.179999999993</v>
      </c>
      <c r="O14" s="137"/>
      <c r="P14" s="137"/>
      <c r="Q14" s="137"/>
      <c r="R14" s="137"/>
      <c r="S14" s="277">
        <f t="shared" si="0"/>
        <v>8458106.5099999998</v>
      </c>
    </row>
    <row r="15" spans="1:19" s="138" customFormat="1">
      <c r="A15" s="136">
        <v>8</v>
      </c>
      <c r="B15" s="1" t="s">
        <v>104</v>
      </c>
      <c r="C15" s="137"/>
      <c r="D15" s="137"/>
      <c r="E15" s="137"/>
      <c r="F15" s="137"/>
      <c r="G15" s="137"/>
      <c r="H15" s="137"/>
      <c r="I15" s="137" t="s">
        <v>5</v>
      </c>
      <c r="J15" s="137"/>
      <c r="K15" s="137"/>
      <c r="L15" s="137"/>
      <c r="M15" s="137">
        <v>1572324.43</v>
      </c>
      <c r="N15" s="137"/>
      <c r="O15" s="137"/>
      <c r="P15" s="137"/>
      <c r="Q15" s="137"/>
      <c r="R15" s="137"/>
      <c r="S15" s="277">
        <f t="shared" si="0"/>
        <v>1572324.43</v>
      </c>
    </row>
    <row r="16" spans="1:19" s="138" customFormat="1">
      <c r="A16" s="136">
        <v>9</v>
      </c>
      <c r="B16" s="1" t="s">
        <v>105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277">
        <f t="shared" si="0"/>
        <v>0</v>
      </c>
    </row>
    <row r="17" spans="1:19" s="138" customFormat="1">
      <c r="A17" s="136">
        <v>10</v>
      </c>
      <c r="B17" s="1" t="s">
        <v>106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>
        <v>1204912.0900000015</v>
      </c>
      <c r="N17" s="137"/>
      <c r="O17" s="137"/>
      <c r="P17" s="137"/>
      <c r="Q17" s="137"/>
      <c r="R17" s="137"/>
      <c r="S17" s="277">
        <f t="shared" si="0"/>
        <v>1204912.0900000015</v>
      </c>
    </row>
    <row r="18" spans="1:19" s="138" customFormat="1">
      <c r="A18" s="136">
        <v>11</v>
      </c>
      <c r="B18" s="1" t="s">
        <v>107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>
        <v>5195772.1300000045</v>
      </c>
      <c r="P18" s="137"/>
      <c r="Q18" s="137"/>
      <c r="R18" s="137"/>
      <c r="S18" s="277">
        <f t="shared" si="0"/>
        <v>7793658.1950000068</v>
      </c>
    </row>
    <row r="19" spans="1:19" s="138" customFormat="1">
      <c r="A19" s="136">
        <v>12</v>
      </c>
      <c r="B19" s="1" t="s">
        <v>108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277">
        <f t="shared" si="0"/>
        <v>0</v>
      </c>
    </row>
    <row r="20" spans="1:19" s="138" customFormat="1">
      <c r="A20" s="136">
        <v>13</v>
      </c>
      <c r="B20" s="1" t="s">
        <v>254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277">
        <f t="shared" si="0"/>
        <v>0</v>
      </c>
    </row>
    <row r="21" spans="1:19" s="138" customFormat="1">
      <c r="A21" s="136">
        <v>14</v>
      </c>
      <c r="B21" s="1" t="s">
        <v>110</v>
      </c>
      <c r="C21" s="137">
        <v>7576292.3099999996</v>
      </c>
      <c r="D21" s="137"/>
      <c r="E21" s="137">
        <v>348735.67</v>
      </c>
      <c r="F21" s="137"/>
      <c r="G21" s="137"/>
      <c r="H21" s="137"/>
      <c r="I21" s="137"/>
      <c r="J21" s="137"/>
      <c r="K21" s="137"/>
      <c r="L21" s="137"/>
      <c r="M21" s="137">
        <v>18151900.079999998</v>
      </c>
      <c r="N21" s="137"/>
      <c r="O21" s="137">
        <v>0</v>
      </c>
      <c r="P21" s="137"/>
      <c r="Q21" s="137"/>
      <c r="R21" s="137"/>
      <c r="S21" s="277">
        <f t="shared" si="0"/>
        <v>18221647.213999998</v>
      </c>
    </row>
    <row r="22" spans="1:19" ht="13.8" thickBot="1">
      <c r="A22" s="139"/>
      <c r="B22" s="140" t="s">
        <v>111</v>
      </c>
      <c r="C22" s="141">
        <f>SUM(C8:C21)</f>
        <v>21366854.41</v>
      </c>
      <c r="D22" s="141">
        <f t="shared" ref="D22:J22" si="1">SUM(D8:D21)</f>
        <v>0</v>
      </c>
      <c r="E22" s="141">
        <f t="shared" si="1"/>
        <v>487245.82999999996</v>
      </c>
      <c r="F22" s="141">
        <f t="shared" si="1"/>
        <v>0</v>
      </c>
      <c r="G22" s="141">
        <f t="shared" si="1"/>
        <v>0</v>
      </c>
      <c r="H22" s="141">
        <f t="shared" si="1"/>
        <v>0</v>
      </c>
      <c r="I22" s="141">
        <f t="shared" si="1"/>
        <v>0</v>
      </c>
      <c r="J22" s="141">
        <f t="shared" si="1"/>
        <v>0</v>
      </c>
      <c r="K22" s="141">
        <f t="shared" ref="K22:S22" si="2">SUM(K8:K21)</f>
        <v>0</v>
      </c>
      <c r="L22" s="141">
        <f t="shared" si="2"/>
        <v>0</v>
      </c>
      <c r="M22" s="141">
        <f t="shared" si="2"/>
        <v>44254918.049999997</v>
      </c>
      <c r="N22" s="141">
        <f t="shared" si="2"/>
        <v>78887.179999999993</v>
      </c>
      <c r="O22" s="141">
        <f t="shared" si="2"/>
        <v>5195772.1300000045</v>
      </c>
      <c r="P22" s="141">
        <f t="shared" si="2"/>
        <v>0</v>
      </c>
      <c r="Q22" s="141">
        <f t="shared" si="2"/>
        <v>0</v>
      </c>
      <c r="R22" s="141">
        <f t="shared" si="2"/>
        <v>0</v>
      </c>
      <c r="S22" s="278">
        <f t="shared" si="2"/>
        <v>52224912.591000006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09375" defaultRowHeight="13.2"/>
  <cols>
    <col min="1" max="1" width="10.5546875" style="4" bestFit="1" customWidth="1"/>
    <col min="2" max="2" width="63.6640625" style="4" bestFit="1" customWidth="1"/>
    <col min="3" max="3" width="19" style="4" customWidth="1"/>
    <col min="4" max="4" width="19.5546875" style="4" customWidth="1"/>
    <col min="5" max="5" width="31.109375" style="4" customWidth="1"/>
    <col min="6" max="6" width="29.109375" style="4" customWidth="1"/>
    <col min="7" max="7" width="28.5546875" style="4" customWidth="1"/>
    <col min="8" max="8" width="26.44140625" style="4" customWidth="1"/>
    <col min="9" max="9" width="23.6640625" style="4" customWidth="1"/>
    <col min="10" max="10" width="21.5546875" style="4" customWidth="1"/>
    <col min="11" max="11" width="15.6640625" style="4" customWidth="1"/>
    <col min="12" max="12" width="13.33203125" style="4" customWidth="1"/>
    <col min="13" max="13" width="20.88671875" style="4" customWidth="1"/>
    <col min="14" max="14" width="19.33203125" style="4" customWidth="1"/>
    <col min="15" max="15" width="18.44140625" style="4" customWidth="1"/>
    <col min="16" max="16" width="19" style="4" customWidth="1"/>
    <col min="17" max="17" width="20.33203125" style="4" customWidth="1"/>
    <col min="18" max="18" width="18" style="4" customWidth="1"/>
    <col min="19" max="19" width="36" style="4" customWidth="1"/>
    <col min="20" max="20" width="26.109375" style="4" customWidth="1"/>
    <col min="21" max="21" width="24.88671875" style="4" customWidth="1"/>
    <col min="22" max="22" width="20" style="4" customWidth="1"/>
    <col min="23" max="16384" width="9.109375" style="35"/>
  </cols>
  <sheetData>
    <row r="1" spans="1:22">
      <c r="A1" s="2" t="s">
        <v>31</v>
      </c>
      <c r="B1" s="3" t="s">
        <v>419</v>
      </c>
    </row>
    <row r="2" spans="1:22">
      <c r="A2" s="2" t="s">
        <v>32</v>
      </c>
      <c r="B2" s="387">
        <v>43373</v>
      </c>
    </row>
    <row r="4" spans="1:22" ht="13.8" thickBot="1">
      <c r="A4" s="4" t="s">
        <v>374</v>
      </c>
      <c r="B4" s="142" t="s">
        <v>97</v>
      </c>
      <c r="V4" s="37" t="s">
        <v>74</v>
      </c>
    </row>
    <row r="5" spans="1:22" ht="12.75" customHeight="1">
      <c r="A5" s="143"/>
      <c r="B5" s="144"/>
      <c r="C5" s="481" t="s">
        <v>285</v>
      </c>
      <c r="D5" s="482"/>
      <c r="E5" s="482"/>
      <c r="F5" s="482"/>
      <c r="G5" s="482"/>
      <c r="H5" s="482"/>
      <c r="I5" s="482"/>
      <c r="J5" s="482"/>
      <c r="K5" s="482"/>
      <c r="L5" s="483"/>
      <c r="M5" s="484" t="s">
        <v>286</v>
      </c>
      <c r="N5" s="485"/>
      <c r="O5" s="485"/>
      <c r="P5" s="485"/>
      <c r="Q5" s="485"/>
      <c r="R5" s="485"/>
      <c r="S5" s="486"/>
      <c r="T5" s="489" t="s">
        <v>372</v>
      </c>
      <c r="U5" s="489" t="s">
        <v>373</v>
      </c>
      <c r="V5" s="487" t="s">
        <v>123</v>
      </c>
    </row>
    <row r="6" spans="1:22" s="90" customFormat="1" ht="105.6">
      <c r="A6" s="87"/>
      <c r="B6" s="145"/>
      <c r="C6" s="146" t="s">
        <v>112</v>
      </c>
      <c r="D6" s="232" t="s">
        <v>113</v>
      </c>
      <c r="E6" s="173" t="s">
        <v>288</v>
      </c>
      <c r="F6" s="173" t="s">
        <v>289</v>
      </c>
      <c r="G6" s="232" t="s">
        <v>292</v>
      </c>
      <c r="H6" s="232" t="s">
        <v>287</v>
      </c>
      <c r="I6" s="232" t="s">
        <v>114</v>
      </c>
      <c r="J6" s="232" t="s">
        <v>115</v>
      </c>
      <c r="K6" s="147" t="s">
        <v>116</v>
      </c>
      <c r="L6" s="148" t="s">
        <v>117</v>
      </c>
      <c r="M6" s="146" t="s">
        <v>290</v>
      </c>
      <c r="N6" s="147" t="s">
        <v>118</v>
      </c>
      <c r="O6" s="147" t="s">
        <v>119</v>
      </c>
      <c r="P6" s="147" t="s">
        <v>120</v>
      </c>
      <c r="Q6" s="147" t="s">
        <v>121</v>
      </c>
      <c r="R6" s="147" t="s">
        <v>122</v>
      </c>
      <c r="S6" s="259" t="s">
        <v>291</v>
      </c>
      <c r="T6" s="490"/>
      <c r="U6" s="490"/>
      <c r="V6" s="488"/>
    </row>
    <row r="7" spans="1:22" s="138" customFormat="1">
      <c r="A7" s="149">
        <v>1</v>
      </c>
      <c r="B7" s="1" t="s">
        <v>98</v>
      </c>
      <c r="C7" s="150"/>
      <c r="D7" s="137"/>
      <c r="E7" s="137"/>
      <c r="F7" s="137"/>
      <c r="G7" s="137"/>
      <c r="H7" s="137"/>
      <c r="I7" s="137"/>
      <c r="J7" s="137"/>
      <c r="K7" s="137"/>
      <c r="L7" s="151"/>
      <c r="M7" s="150"/>
      <c r="N7" s="137"/>
      <c r="O7" s="137"/>
      <c r="P7" s="137"/>
      <c r="Q7" s="137"/>
      <c r="R7" s="137"/>
      <c r="S7" s="151"/>
      <c r="T7" s="268"/>
      <c r="U7" s="268"/>
      <c r="V7" s="152">
        <f>SUM(C7:S7)</f>
        <v>0</v>
      </c>
    </row>
    <row r="8" spans="1:22" s="138" customFormat="1">
      <c r="A8" s="149">
        <v>2</v>
      </c>
      <c r="B8" s="1" t="s">
        <v>99</v>
      </c>
      <c r="C8" s="150"/>
      <c r="D8" s="137"/>
      <c r="E8" s="137"/>
      <c r="F8" s="137"/>
      <c r="G8" s="137"/>
      <c r="H8" s="137"/>
      <c r="I8" s="137"/>
      <c r="J8" s="137"/>
      <c r="K8" s="137"/>
      <c r="L8" s="151"/>
      <c r="M8" s="150"/>
      <c r="N8" s="137"/>
      <c r="O8" s="137"/>
      <c r="P8" s="137"/>
      <c r="Q8" s="137"/>
      <c r="R8" s="137"/>
      <c r="S8" s="151"/>
      <c r="T8" s="268"/>
      <c r="U8" s="268"/>
      <c r="V8" s="152">
        <f t="shared" ref="V8:V20" si="0">SUM(C8:S8)</f>
        <v>0</v>
      </c>
    </row>
    <row r="9" spans="1:22" s="138" customFormat="1">
      <c r="A9" s="149">
        <v>3</v>
      </c>
      <c r="B9" s="1" t="s">
        <v>278</v>
      </c>
      <c r="C9" s="150"/>
      <c r="D9" s="137"/>
      <c r="E9" s="137"/>
      <c r="F9" s="137"/>
      <c r="G9" s="137"/>
      <c r="H9" s="137"/>
      <c r="I9" s="137"/>
      <c r="J9" s="137"/>
      <c r="K9" s="137"/>
      <c r="L9" s="151"/>
      <c r="M9" s="150"/>
      <c r="N9" s="137"/>
      <c r="O9" s="137"/>
      <c r="P9" s="137"/>
      <c r="Q9" s="137"/>
      <c r="R9" s="137"/>
      <c r="S9" s="151"/>
      <c r="T9" s="268"/>
      <c r="U9" s="268"/>
      <c r="V9" s="152">
        <f t="shared" si="0"/>
        <v>0</v>
      </c>
    </row>
    <row r="10" spans="1:22" s="138" customFormat="1">
      <c r="A10" s="149">
        <v>4</v>
      </c>
      <c r="B10" s="1" t="s">
        <v>100</v>
      </c>
      <c r="C10" s="150"/>
      <c r="D10" s="137"/>
      <c r="E10" s="137"/>
      <c r="F10" s="137"/>
      <c r="G10" s="137"/>
      <c r="H10" s="137"/>
      <c r="I10" s="137"/>
      <c r="J10" s="137"/>
      <c r="K10" s="137"/>
      <c r="L10" s="151"/>
      <c r="M10" s="150"/>
      <c r="N10" s="137"/>
      <c r="O10" s="137"/>
      <c r="P10" s="137"/>
      <c r="Q10" s="137"/>
      <c r="R10" s="137"/>
      <c r="S10" s="151"/>
      <c r="T10" s="268"/>
      <c r="U10" s="268"/>
      <c r="V10" s="152">
        <f t="shared" si="0"/>
        <v>0</v>
      </c>
    </row>
    <row r="11" spans="1:22" s="138" customFormat="1">
      <c r="A11" s="149">
        <v>5</v>
      </c>
      <c r="B11" s="1" t="s">
        <v>101</v>
      </c>
      <c r="C11" s="150"/>
      <c r="D11" s="137"/>
      <c r="E11" s="137"/>
      <c r="F11" s="137"/>
      <c r="G11" s="137"/>
      <c r="H11" s="137"/>
      <c r="I11" s="137"/>
      <c r="J11" s="137"/>
      <c r="K11" s="137"/>
      <c r="L11" s="151"/>
      <c r="M11" s="150"/>
      <c r="N11" s="137"/>
      <c r="O11" s="137"/>
      <c r="P11" s="137"/>
      <c r="Q11" s="137"/>
      <c r="R11" s="137"/>
      <c r="S11" s="151"/>
      <c r="T11" s="268"/>
      <c r="U11" s="268"/>
      <c r="V11" s="152">
        <f t="shared" si="0"/>
        <v>0</v>
      </c>
    </row>
    <row r="12" spans="1:22" s="138" customFormat="1">
      <c r="A12" s="149">
        <v>6</v>
      </c>
      <c r="B12" s="1" t="s">
        <v>102</v>
      </c>
      <c r="C12" s="150"/>
      <c r="D12" s="137"/>
      <c r="E12" s="137"/>
      <c r="F12" s="137"/>
      <c r="G12" s="137"/>
      <c r="H12" s="137"/>
      <c r="I12" s="137"/>
      <c r="J12" s="137"/>
      <c r="K12" s="137"/>
      <c r="L12" s="151"/>
      <c r="M12" s="150"/>
      <c r="N12" s="137"/>
      <c r="O12" s="137"/>
      <c r="P12" s="137"/>
      <c r="Q12" s="137"/>
      <c r="R12" s="137"/>
      <c r="S12" s="151"/>
      <c r="T12" s="268"/>
      <c r="U12" s="268"/>
      <c r="V12" s="152">
        <f t="shared" si="0"/>
        <v>0</v>
      </c>
    </row>
    <row r="13" spans="1:22" s="138" customFormat="1">
      <c r="A13" s="149">
        <v>7</v>
      </c>
      <c r="B13" s="1" t="s">
        <v>103</v>
      </c>
      <c r="C13" s="150"/>
      <c r="D13" s="137"/>
      <c r="E13" s="137"/>
      <c r="F13" s="137"/>
      <c r="G13" s="137"/>
      <c r="H13" s="137"/>
      <c r="I13" s="137"/>
      <c r="J13" s="137"/>
      <c r="K13" s="137"/>
      <c r="L13" s="151"/>
      <c r="M13" s="150"/>
      <c r="N13" s="137"/>
      <c r="O13" s="137"/>
      <c r="P13" s="137"/>
      <c r="Q13" s="137"/>
      <c r="R13" s="137"/>
      <c r="S13" s="151"/>
      <c r="T13" s="268"/>
      <c r="U13" s="268"/>
      <c r="V13" s="152">
        <f t="shared" si="0"/>
        <v>0</v>
      </c>
    </row>
    <row r="14" spans="1:22" s="138" customFormat="1">
      <c r="A14" s="149">
        <v>8</v>
      </c>
      <c r="B14" s="1" t="s">
        <v>104</v>
      </c>
      <c r="C14" s="150"/>
      <c r="D14" s="137"/>
      <c r="E14" s="137"/>
      <c r="F14" s="137"/>
      <c r="G14" s="137"/>
      <c r="H14" s="137"/>
      <c r="I14" s="137"/>
      <c r="J14" s="137"/>
      <c r="K14" s="137"/>
      <c r="L14" s="151"/>
      <c r="M14" s="150"/>
      <c r="N14" s="137"/>
      <c r="O14" s="137"/>
      <c r="P14" s="137"/>
      <c r="Q14" s="137"/>
      <c r="R14" s="137"/>
      <c r="S14" s="151"/>
      <c r="T14" s="268"/>
      <c r="U14" s="268"/>
      <c r="V14" s="152">
        <f t="shared" si="0"/>
        <v>0</v>
      </c>
    </row>
    <row r="15" spans="1:22" s="138" customFormat="1">
      <c r="A15" s="149">
        <v>9</v>
      </c>
      <c r="B15" s="1" t="s">
        <v>105</v>
      </c>
      <c r="C15" s="150"/>
      <c r="D15" s="137"/>
      <c r="E15" s="137"/>
      <c r="F15" s="137"/>
      <c r="G15" s="137"/>
      <c r="H15" s="137"/>
      <c r="I15" s="137"/>
      <c r="J15" s="137"/>
      <c r="K15" s="137"/>
      <c r="L15" s="151"/>
      <c r="M15" s="150"/>
      <c r="N15" s="137"/>
      <c r="O15" s="137"/>
      <c r="P15" s="137"/>
      <c r="Q15" s="137"/>
      <c r="R15" s="137"/>
      <c r="S15" s="151"/>
      <c r="T15" s="268"/>
      <c r="U15" s="268"/>
      <c r="V15" s="152">
        <f t="shared" si="0"/>
        <v>0</v>
      </c>
    </row>
    <row r="16" spans="1:22" s="138" customFormat="1">
      <c r="A16" s="149">
        <v>10</v>
      </c>
      <c r="B16" s="1" t="s">
        <v>106</v>
      </c>
      <c r="C16" s="150"/>
      <c r="D16" s="137"/>
      <c r="E16" s="137"/>
      <c r="F16" s="137"/>
      <c r="G16" s="137"/>
      <c r="H16" s="137"/>
      <c r="I16" s="137"/>
      <c r="J16" s="137"/>
      <c r="K16" s="137"/>
      <c r="L16" s="151"/>
      <c r="M16" s="150"/>
      <c r="N16" s="137"/>
      <c r="O16" s="137"/>
      <c r="P16" s="137"/>
      <c r="Q16" s="137"/>
      <c r="R16" s="137"/>
      <c r="S16" s="151"/>
      <c r="T16" s="268"/>
      <c r="U16" s="268"/>
      <c r="V16" s="152">
        <f t="shared" si="0"/>
        <v>0</v>
      </c>
    </row>
    <row r="17" spans="1:22" s="138" customFormat="1">
      <c r="A17" s="149">
        <v>11</v>
      </c>
      <c r="B17" s="1" t="s">
        <v>107</v>
      </c>
      <c r="C17" s="150"/>
      <c r="D17" s="137"/>
      <c r="E17" s="137"/>
      <c r="F17" s="137"/>
      <c r="G17" s="137"/>
      <c r="H17" s="137"/>
      <c r="I17" s="137"/>
      <c r="J17" s="137"/>
      <c r="K17" s="137"/>
      <c r="L17" s="151"/>
      <c r="M17" s="150"/>
      <c r="N17" s="137"/>
      <c r="O17" s="137"/>
      <c r="P17" s="137"/>
      <c r="Q17" s="137"/>
      <c r="R17" s="137"/>
      <c r="S17" s="151"/>
      <c r="T17" s="268"/>
      <c r="U17" s="268"/>
      <c r="V17" s="152">
        <f t="shared" si="0"/>
        <v>0</v>
      </c>
    </row>
    <row r="18" spans="1:22" s="138" customFormat="1">
      <c r="A18" s="149">
        <v>12</v>
      </c>
      <c r="B18" s="1" t="s">
        <v>108</v>
      </c>
      <c r="C18" s="150"/>
      <c r="D18" s="137"/>
      <c r="E18" s="137"/>
      <c r="F18" s="137"/>
      <c r="G18" s="137"/>
      <c r="H18" s="137"/>
      <c r="I18" s="137"/>
      <c r="J18" s="137"/>
      <c r="K18" s="137"/>
      <c r="L18" s="151"/>
      <c r="M18" s="150"/>
      <c r="N18" s="137"/>
      <c r="O18" s="137"/>
      <c r="P18" s="137"/>
      <c r="Q18" s="137"/>
      <c r="R18" s="137"/>
      <c r="S18" s="151"/>
      <c r="T18" s="268"/>
      <c r="U18" s="268"/>
      <c r="V18" s="152">
        <f t="shared" si="0"/>
        <v>0</v>
      </c>
    </row>
    <row r="19" spans="1:22" s="138" customFormat="1">
      <c r="A19" s="149">
        <v>13</v>
      </c>
      <c r="B19" s="1" t="s">
        <v>109</v>
      </c>
      <c r="C19" s="150"/>
      <c r="D19" s="137"/>
      <c r="E19" s="137"/>
      <c r="F19" s="137"/>
      <c r="G19" s="137"/>
      <c r="H19" s="137"/>
      <c r="I19" s="137"/>
      <c r="J19" s="137"/>
      <c r="K19" s="137"/>
      <c r="L19" s="151"/>
      <c r="M19" s="150"/>
      <c r="N19" s="137"/>
      <c r="O19" s="137"/>
      <c r="P19" s="137"/>
      <c r="Q19" s="137"/>
      <c r="R19" s="137"/>
      <c r="S19" s="151"/>
      <c r="T19" s="268"/>
      <c r="U19" s="268"/>
      <c r="V19" s="152">
        <f t="shared" si="0"/>
        <v>0</v>
      </c>
    </row>
    <row r="20" spans="1:22" s="138" customFormat="1">
      <c r="A20" s="149">
        <v>14</v>
      </c>
      <c r="B20" s="1" t="s">
        <v>110</v>
      </c>
      <c r="C20" s="150"/>
      <c r="D20" s="137"/>
      <c r="E20" s="137"/>
      <c r="F20" s="137"/>
      <c r="G20" s="137"/>
      <c r="H20" s="137"/>
      <c r="I20" s="137"/>
      <c r="J20" s="137"/>
      <c r="K20" s="137"/>
      <c r="L20" s="151"/>
      <c r="M20" s="150"/>
      <c r="N20" s="137"/>
      <c r="O20" s="137"/>
      <c r="P20" s="137"/>
      <c r="Q20" s="137"/>
      <c r="R20" s="137"/>
      <c r="S20" s="151"/>
      <c r="T20" s="268"/>
      <c r="U20" s="268"/>
      <c r="V20" s="152">
        <f t="shared" si="0"/>
        <v>0</v>
      </c>
    </row>
    <row r="21" spans="1:22" ht="13.8" thickBot="1">
      <c r="A21" s="139"/>
      <c r="B21" s="153" t="s">
        <v>111</v>
      </c>
      <c r="C21" s="154">
        <f>SUM(C7:C20)</f>
        <v>0</v>
      </c>
      <c r="D21" s="141">
        <f t="shared" ref="D21:V21" si="1">SUM(D7:D20)</f>
        <v>0</v>
      </c>
      <c r="E21" s="141">
        <f t="shared" si="1"/>
        <v>0</v>
      </c>
      <c r="F21" s="141">
        <f t="shared" si="1"/>
        <v>0</v>
      </c>
      <c r="G21" s="141">
        <f t="shared" si="1"/>
        <v>0</v>
      </c>
      <c r="H21" s="141">
        <f t="shared" si="1"/>
        <v>0</v>
      </c>
      <c r="I21" s="141">
        <f t="shared" si="1"/>
        <v>0</v>
      </c>
      <c r="J21" s="141">
        <f t="shared" si="1"/>
        <v>0</v>
      </c>
      <c r="K21" s="141">
        <f t="shared" si="1"/>
        <v>0</v>
      </c>
      <c r="L21" s="155">
        <f t="shared" si="1"/>
        <v>0</v>
      </c>
      <c r="M21" s="154">
        <f t="shared" si="1"/>
        <v>0</v>
      </c>
      <c r="N21" s="141">
        <f t="shared" si="1"/>
        <v>0</v>
      </c>
      <c r="O21" s="141">
        <f t="shared" si="1"/>
        <v>0</v>
      </c>
      <c r="P21" s="141">
        <f t="shared" si="1"/>
        <v>0</v>
      </c>
      <c r="Q21" s="141">
        <f t="shared" si="1"/>
        <v>0</v>
      </c>
      <c r="R21" s="141">
        <f t="shared" si="1"/>
        <v>0</v>
      </c>
      <c r="S21" s="155">
        <f>SUM(S7:S20)</f>
        <v>0</v>
      </c>
      <c r="T21" s="155">
        <f>SUM(T7:T20)</f>
        <v>0</v>
      </c>
      <c r="U21" s="155">
        <f t="shared" ref="U21" si="2">SUM(U7:U20)</f>
        <v>0</v>
      </c>
      <c r="V21" s="156">
        <f t="shared" si="1"/>
        <v>0</v>
      </c>
    </row>
    <row r="24" spans="1:22">
      <c r="A24" s="7"/>
      <c r="B24" s="7"/>
      <c r="C24" s="63"/>
      <c r="D24" s="63"/>
      <c r="E24" s="63"/>
    </row>
    <row r="25" spans="1:22">
      <c r="A25" s="157"/>
      <c r="B25" s="157"/>
      <c r="C25" s="7"/>
      <c r="D25" s="63"/>
      <c r="E25" s="63"/>
    </row>
    <row r="26" spans="1:22">
      <c r="A26" s="157"/>
      <c r="B26" s="64"/>
      <c r="C26" s="7"/>
      <c r="D26" s="63"/>
      <c r="E26" s="63"/>
    </row>
    <row r="27" spans="1:22">
      <c r="A27" s="157"/>
      <c r="B27" s="157"/>
      <c r="C27" s="7"/>
      <c r="D27" s="63"/>
      <c r="E27" s="63"/>
    </row>
    <row r="28" spans="1:22">
      <c r="A28" s="157"/>
      <c r="B28" s="64"/>
      <c r="C28" s="7"/>
      <c r="D28" s="63"/>
      <c r="E28" s="6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70" zoomScaleNormal="70" workbookViewId="0">
      <pane xSplit="1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L21" sqref="L21"/>
    </sheetView>
  </sheetViews>
  <sheetFormatPr defaultColWidth="9.109375" defaultRowHeight="13.8"/>
  <cols>
    <col min="1" max="1" width="10.5546875" style="4" bestFit="1" customWidth="1"/>
    <col min="2" max="2" width="101.88671875" style="4" customWidth="1"/>
    <col min="3" max="3" width="13.6640625" style="269" customWidth="1"/>
    <col min="4" max="4" width="14.88671875" style="269" bestFit="1" customWidth="1"/>
    <col min="5" max="5" width="17.6640625" style="269" customWidth="1"/>
    <col min="6" max="6" width="15.88671875" style="269" customWidth="1"/>
    <col min="7" max="7" width="17.44140625" style="269" customWidth="1"/>
    <col min="8" max="8" width="15.33203125" style="269" customWidth="1"/>
    <col min="9" max="16384" width="9.109375" style="35"/>
  </cols>
  <sheetData>
    <row r="1" spans="1:9">
      <c r="A1" s="2" t="s">
        <v>31</v>
      </c>
      <c r="B1" s="3" t="s">
        <v>419</v>
      </c>
    </row>
    <row r="2" spans="1:9">
      <c r="A2" s="2" t="s">
        <v>32</v>
      </c>
      <c r="B2" s="387">
        <v>43373</v>
      </c>
    </row>
    <row r="4" spans="1:9" ht="14.4" thickBot="1">
      <c r="A4" s="2" t="s">
        <v>260</v>
      </c>
      <c r="B4" s="142" t="s">
        <v>384</v>
      </c>
    </row>
    <row r="5" spans="1:9">
      <c r="A5" s="143"/>
      <c r="B5" s="158"/>
      <c r="C5" s="270" t="s">
        <v>0</v>
      </c>
      <c r="D5" s="270" t="s">
        <v>1</v>
      </c>
      <c r="E5" s="270" t="s">
        <v>2</v>
      </c>
      <c r="F5" s="270" t="s">
        <v>3</v>
      </c>
      <c r="G5" s="271" t="s">
        <v>4</v>
      </c>
      <c r="H5" s="272" t="s">
        <v>6</v>
      </c>
      <c r="I5" s="159"/>
    </row>
    <row r="6" spans="1:9" s="159" customFormat="1" ht="12.75" customHeight="1">
      <c r="A6" s="160"/>
      <c r="B6" s="493" t="s">
        <v>259</v>
      </c>
      <c r="C6" s="495" t="s">
        <v>376</v>
      </c>
      <c r="D6" s="497" t="s">
        <v>375</v>
      </c>
      <c r="E6" s="498"/>
      <c r="F6" s="495" t="s">
        <v>380</v>
      </c>
      <c r="G6" s="495" t="s">
        <v>381</v>
      </c>
      <c r="H6" s="491" t="s">
        <v>379</v>
      </c>
    </row>
    <row r="7" spans="1:9" ht="41.4">
      <c r="A7" s="162"/>
      <c r="B7" s="494"/>
      <c r="C7" s="496"/>
      <c r="D7" s="273" t="s">
        <v>378</v>
      </c>
      <c r="E7" s="273" t="s">
        <v>377</v>
      </c>
      <c r="F7" s="496"/>
      <c r="G7" s="496"/>
      <c r="H7" s="492"/>
      <c r="I7" s="159"/>
    </row>
    <row r="8" spans="1:9">
      <c r="A8" s="160">
        <v>1</v>
      </c>
      <c r="B8" s="1" t="s">
        <v>98</v>
      </c>
      <c r="C8" s="429">
        <v>18580635</v>
      </c>
      <c r="D8" s="430"/>
      <c r="E8" s="429"/>
      <c r="F8" s="429">
        <v>4790072.8999999994</v>
      </c>
      <c r="G8" s="431">
        <v>4790072.8999999994</v>
      </c>
      <c r="H8" s="275">
        <v>0.25779920331032818</v>
      </c>
    </row>
    <row r="9" spans="1:9" ht="15" customHeight="1">
      <c r="A9" s="160">
        <v>2</v>
      </c>
      <c r="B9" s="1" t="s">
        <v>99</v>
      </c>
      <c r="C9" s="429">
        <v>0</v>
      </c>
      <c r="D9" s="430"/>
      <c r="E9" s="429"/>
      <c r="F9" s="429">
        <v>0</v>
      </c>
      <c r="G9" s="431">
        <v>0</v>
      </c>
      <c r="H9" s="275" t="e">
        <v>#DIV/0!</v>
      </c>
    </row>
    <row r="10" spans="1:9">
      <c r="A10" s="160">
        <v>3</v>
      </c>
      <c r="B10" s="1" t="s">
        <v>278</v>
      </c>
      <c r="C10" s="429">
        <v>0</v>
      </c>
      <c r="D10" s="430"/>
      <c r="E10" s="429"/>
      <c r="F10" s="429">
        <v>0</v>
      </c>
      <c r="G10" s="431">
        <v>0</v>
      </c>
      <c r="H10" s="275" t="e">
        <v>#DIV/0!</v>
      </c>
    </row>
    <row r="11" spans="1:9">
      <c r="A11" s="160">
        <v>4</v>
      </c>
      <c r="B11" s="1" t="s">
        <v>100</v>
      </c>
      <c r="C11" s="429">
        <v>0</v>
      </c>
      <c r="D11" s="430"/>
      <c r="E11" s="429"/>
      <c r="F11" s="429">
        <v>0</v>
      </c>
      <c r="G11" s="431">
        <v>0</v>
      </c>
      <c r="H11" s="275" t="e">
        <v>#DIV/0!</v>
      </c>
    </row>
    <row r="12" spans="1:9">
      <c r="A12" s="160">
        <v>5</v>
      </c>
      <c r="B12" s="1" t="s">
        <v>101</v>
      </c>
      <c r="C12" s="429">
        <v>0</v>
      </c>
      <c r="D12" s="430"/>
      <c r="E12" s="429"/>
      <c r="F12" s="429">
        <v>0</v>
      </c>
      <c r="G12" s="431">
        <v>0</v>
      </c>
      <c r="H12" s="275" t="e">
        <v>#DIV/0!</v>
      </c>
    </row>
    <row r="13" spans="1:9">
      <c r="A13" s="160">
        <v>6</v>
      </c>
      <c r="B13" s="1" t="s">
        <v>102</v>
      </c>
      <c r="C13" s="429">
        <v>10294999.379999999</v>
      </c>
      <c r="D13" s="430"/>
      <c r="E13" s="429"/>
      <c r="F13" s="429">
        <v>10184191.251999998</v>
      </c>
      <c r="G13" s="431">
        <v>10184191.251999998</v>
      </c>
      <c r="H13" s="275">
        <v>0.9892367037714187</v>
      </c>
    </row>
    <row r="14" spans="1:9">
      <c r="A14" s="160">
        <v>7</v>
      </c>
      <c r="B14" s="1" t="s">
        <v>103</v>
      </c>
      <c r="C14" s="429">
        <v>8379219.3300000001</v>
      </c>
      <c r="D14" s="430">
        <v>232441.27</v>
      </c>
      <c r="E14" s="429">
        <v>78887.179999999993</v>
      </c>
      <c r="F14" s="430">
        <v>8458106.5099999998</v>
      </c>
      <c r="G14" s="432">
        <v>8458106.5099999998</v>
      </c>
      <c r="H14" s="275">
        <v>1</v>
      </c>
    </row>
    <row r="15" spans="1:9">
      <c r="A15" s="160">
        <v>8</v>
      </c>
      <c r="B15" s="1" t="s">
        <v>104</v>
      </c>
      <c r="C15" s="429">
        <v>1572324.43</v>
      </c>
      <c r="D15" s="430"/>
      <c r="E15" s="429"/>
      <c r="F15" s="430">
        <v>1572324.43</v>
      </c>
      <c r="G15" s="432">
        <v>1572324.43</v>
      </c>
      <c r="H15" s="275">
        <v>1</v>
      </c>
    </row>
    <row r="16" spans="1:9">
      <c r="A16" s="160">
        <v>9</v>
      </c>
      <c r="B16" s="1" t="s">
        <v>105</v>
      </c>
      <c r="C16" s="429">
        <v>0</v>
      </c>
      <c r="D16" s="430"/>
      <c r="E16" s="429"/>
      <c r="F16" s="430">
        <v>0</v>
      </c>
      <c r="G16" s="432">
        <v>0</v>
      </c>
      <c r="H16" s="275" t="e">
        <v>#DIV/0!</v>
      </c>
    </row>
    <row r="17" spans="1:8">
      <c r="A17" s="160">
        <v>10</v>
      </c>
      <c r="B17" s="1" t="s">
        <v>106</v>
      </c>
      <c r="C17" s="429">
        <v>1204912.0900000015</v>
      </c>
      <c r="D17" s="430"/>
      <c r="E17" s="429"/>
      <c r="F17" s="430">
        <v>1204912.0900000015</v>
      </c>
      <c r="G17" s="432">
        <v>1204912.0900000015</v>
      </c>
      <c r="H17" s="275">
        <v>1</v>
      </c>
    </row>
    <row r="18" spans="1:8">
      <c r="A18" s="160">
        <v>11</v>
      </c>
      <c r="B18" s="1" t="s">
        <v>107</v>
      </c>
      <c r="C18" s="429">
        <v>5195772.1300000045</v>
      </c>
      <c r="D18" s="430"/>
      <c r="E18" s="429"/>
      <c r="F18" s="430">
        <v>7793658.1950000068</v>
      </c>
      <c r="G18" s="432">
        <v>7793658.1950000068</v>
      </c>
      <c r="H18" s="275">
        <v>1.5</v>
      </c>
    </row>
    <row r="19" spans="1:8">
      <c r="A19" s="160">
        <v>12</v>
      </c>
      <c r="B19" s="1" t="s">
        <v>108</v>
      </c>
      <c r="C19" s="429">
        <v>0</v>
      </c>
      <c r="D19" s="430"/>
      <c r="E19" s="429"/>
      <c r="F19" s="430">
        <v>0</v>
      </c>
      <c r="G19" s="432">
        <v>0</v>
      </c>
      <c r="H19" s="275" t="e">
        <v>#DIV/0!</v>
      </c>
    </row>
    <row r="20" spans="1:8">
      <c r="A20" s="160">
        <v>13</v>
      </c>
      <c r="B20" s="1" t="s">
        <v>254</v>
      </c>
      <c r="C20" s="429">
        <v>0</v>
      </c>
      <c r="D20" s="430"/>
      <c r="E20" s="429"/>
      <c r="F20" s="430">
        <v>0</v>
      </c>
      <c r="G20" s="432">
        <v>0</v>
      </c>
      <c r="H20" s="275" t="e">
        <v>#DIV/0!</v>
      </c>
    </row>
    <row r="21" spans="1:8">
      <c r="A21" s="160">
        <v>14</v>
      </c>
      <c r="B21" s="1" t="s">
        <v>110</v>
      </c>
      <c r="C21" s="429">
        <v>26076928.059999999</v>
      </c>
      <c r="D21" s="430"/>
      <c r="E21" s="429"/>
      <c r="F21" s="430">
        <v>18221647.213999998</v>
      </c>
      <c r="G21" s="432">
        <v>18221647.213999998</v>
      </c>
      <c r="H21" s="275">
        <v>0.69876509886724747</v>
      </c>
    </row>
    <row r="22" spans="1:8" ht="14.4" thickBot="1">
      <c r="A22" s="163"/>
      <c r="B22" s="164" t="s">
        <v>111</v>
      </c>
      <c r="C22" s="274">
        <v>71304790.420000002</v>
      </c>
      <c r="D22" s="274">
        <v>232441.27</v>
      </c>
      <c r="E22" s="274">
        <v>78887.179999999993</v>
      </c>
      <c r="F22" s="274">
        <v>52224912.591000006</v>
      </c>
      <c r="G22" s="274">
        <v>52224912.591000006</v>
      </c>
      <c r="H22" s="439">
        <v>0.73160860223037882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F7" activePane="bottomRight" state="frozen"/>
      <selection pane="topRight" activeCell="C1" sqref="C1"/>
      <selection pane="bottomLeft" activeCell="A6" sqref="A6"/>
      <selection pane="bottomRight" activeCell="J27" sqref="J27"/>
    </sheetView>
  </sheetViews>
  <sheetFormatPr defaultColWidth="9.109375" defaultRowHeight="13.8"/>
  <cols>
    <col min="1" max="1" width="10.5546875" style="269" bestFit="1" customWidth="1"/>
    <col min="2" max="2" width="75.6640625" style="269" customWidth="1"/>
    <col min="3" max="11" width="12.6640625" style="269" customWidth="1"/>
    <col min="12" max="16384" width="9.109375" style="269"/>
  </cols>
  <sheetData>
    <row r="1" spans="1:11">
      <c r="A1" s="269" t="s">
        <v>31</v>
      </c>
      <c r="B1" s="3" t="s">
        <v>419</v>
      </c>
    </row>
    <row r="2" spans="1:11">
      <c r="A2" s="269" t="s">
        <v>32</v>
      </c>
      <c r="B2" s="387">
        <v>43373</v>
      </c>
      <c r="C2" s="289"/>
      <c r="D2" s="289"/>
    </row>
    <row r="3" spans="1:11">
      <c r="B3" s="289"/>
      <c r="C3" s="289"/>
      <c r="D3" s="289"/>
    </row>
    <row r="4" spans="1:11" ht="14.4" thickBot="1">
      <c r="A4" s="269" t="s">
        <v>256</v>
      </c>
      <c r="B4" s="325" t="s">
        <v>385</v>
      </c>
      <c r="C4" s="289"/>
      <c r="D4" s="289"/>
    </row>
    <row r="5" spans="1:11" ht="30" customHeight="1">
      <c r="A5" s="499"/>
      <c r="B5" s="500"/>
      <c r="C5" s="501" t="s">
        <v>416</v>
      </c>
      <c r="D5" s="501"/>
      <c r="E5" s="501"/>
      <c r="F5" s="501" t="s">
        <v>417</v>
      </c>
      <c r="G5" s="501"/>
      <c r="H5" s="501"/>
      <c r="I5" s="501" t="s">
        <v>418</v>
      </c>
      <c r="J5" s="501"/>
      <c r="K5" s="502"/>
    </row>
    <row r="6" spans="1:11">
      <c r="A6" s="290"/>
      <c r="B6" s="29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2" t="s">
        <v>72</v>
      </c>
      <c r="I6" s="42" t="s">
        <v>70</v>
      </c>
      <c r="J6" s="42" t="s">
        <v>71</v>
      </c>
      <c r="K6" s="42" t="s">
        <v>72</v>
      </c>
    </row>
    <row r="7" spans="1:11">
      <c r="A7" s="292" t="s">
        <v>388</v>
      </c>
      <c r="B7" s="293"/>
      <c r="C7" s="293"/>
      <c r="D7" s="293"/>
      <c r="E7" s="293"/>
      <c r="F7" s="293"/>
      <c r="G7" s="293"/>
      <c r="H7" s="293"/>
      <c r="I7" s="293"/>
      <c r="J7" s="293"/>
      <c r="K7" s="294"/>
    </row>
    <row r="8" spans="1:11">
      <c r="A8" s="295">
        <v>1</v>
      </c>
      <c r="B8" s="296" t="s">
        <v>386</v>
      </c>
      <c r="C8" s="297"/>
      <c r="D8" s="297"/>
      <c r="E8" s="297"/>
      <c r="F8" s="298">
        <v>17054041.490000002</v>
      </c>
      <c r="G8" s="298">
        <v>24028228.332500003</v>
      </c>
      <c r="H8" s="298">
        <v>41082269.822500005</v>
      </c>
      <c r="I8" s="298">
        <v>12398041.49</v>
      </c>
      <c r="J8" s="298">
        <v>10863453.350000001</v>
      </c>
      <c r="K8" s="299">
        <v>23261494.840000004</v>
      </c>
    </row>
    <row r="9" spans="1:11">
      <c r="A9" s="292" t="s">
        <v>389</v>
      </c>
      <c r="B9" s="293"/>
      <c r="C9" s="293"/>
      <c r="D9" s="293"/>
      <c r="E9" s="293"/>
      <c r="F9" s="293"/>
      <c r="G9" s="293"/>
      <c r="H9" s="293"/>
      <c r="I9" s="293"/>
      <c r="J9" s="293"/>
      <c r="K9" s="294"/>
    </row>
    <row r="10" spans="1:11">
      <c r="A10" s="300">
        <v>2</v>
      </c>
      <c r="B10" s="301" t="s">
        <v>397</v>
      </c>
      <c r="C10" s="301">
        <v>2429564.09</v>
      </c>
      <c r="D10" s="302">
        <v>6713947.0899999999</v>
      </c>
      <c r="E10" s="302">
        <v>9143511.1799999997</v>
      </c>
      <c r="F10" s="302">
        <v>882444</v>
      </c>
      <c r="G10" s="302">
        <v>2894734</v>
      </c>
      <c r="H10" s="302">
        <v>3777178</v>
      </c>
      <c r="I10" s="302">
        <v>195167</v>
      </c>
      <c r="J10" s="302">
        <v>489550</v>
      </c>
      <c r="K10" s="303">
        <v>684717</v>
      </c>
    </row>
    <row r="11" spans="1:11">
      <c r="A11" s="300">
        <v>3</v>
      </c>
      <c r="B11" s="301" t="s">
        <v>391</v>
      </c>
      <c r="C11" s="301">
        <v>4211383.74</v>
      </c>
      <c r="D11" s="302">
        <v>15712882.850000001</v>
      </c>
      <c r="E11" s="302">
        <v>19924266.590000004</v>
      </c>
      <c r="F11" s="302">
        <v>3198052.26865</v>
      </c>
      <c r="G11" s="302">
        <v>9716265.1131500006</v>
      </c>
      <c r="H11" s="302">
        <v>12914317.3818</v>
      </c>
      <c r="I11" s="302">
        <v>2669481.0024999999</v>
      </c>
      <c r="J11" s="302">
        <v>4683913.4005000005</v>
      </c>
      <c r="K11" s="303">
        <v>7353394.4030000009</v>
      </c>
    </row>
    <row r="12" spans="1:11">
      <c r="A12" s="300">
        <v>4</v>
      </c>
      <c r="B12" s="301" t="s">
        <v>392</v>
      </c>
      <c r="C12" s="301">
        <v>3768000</v>
      </c>
      <c r="D12" s="302">
        <v>0</v>
      </c>
      <c r="E12" s="302">
        <v>3768000</v>
      </c>
      <c r="F12" s="302">
        <v>565200</v>
      </c>
      <c r="G12" s="302">
        <v>0</v>
      </c>
      <c r="H12" s="302">
        <v>565200</v>
      </c>
      <c r="I12" s="302">
        <v>565200</v>
      </c>
      <c r="J12" s="302">
        <v>0</v>
      </c>
      <c r="K12" s="303">
        <v>565200</v>
      </c>
    </row>
    <row r="13" spans="1:11">
      <c r="A13" s="300">
        <v>5</v>
      </c>
      <c r="B13" s="301" t="s">
        <v>400</v>
      </c>
      <c r="C13" s="301">
        <v>214603.22000000003</v>
      </c>
      <c r="D13" s="302">
        <v>101180.61000000002</v>
      </c>
      <c r="E13" s="302">
        <v>315783.83000000007</v>
      </c>
      <c r="F13" s="302">
        <v>40505.251200000006</v>
      </c>
      <c r="G13" s="302">
        <v>15177.092000000002</v>
      </c>
      <c r="H13" s="302">
        <v>55682.34320000001</v>
      </c>
      <c r="I13" s="302">
        <v>11549.761000000002</v>
      </c>
      <c r="J13" s="302">
        <v>6323.7880000000005</v>
      </c>
      <c r="K13" s="303">
        <v>17873.549000000003</v>
      </c>
    </row>
    <row r="14" spans="1:11">
      <c r="A14" s="300">
        <v>6</v>
      </c>
      <c r="B14" s="301" t="s">
        <v>411</v>
      </c>
      <c r="C14" s="301"/>
      <c r="D14" s="302"/>
      <c r="E14" s="302">
        <v>0</v>
      </c>
      <c r="F14" s="302"/>
      <c r="G14" s="302"/>
      <c r="H14" s="302">
        <v>0</v>
      </c>
      <c r="I14" s="302"/>
      <c r="J14" s="302"/>
      <c r="K14" s="303">
        <v>0</v>
      </c>
    </row>
    <row r="15" spans="1:11">
      <c r="A15" s="300">
        <v>7</v>
      </c>
      <c r="B15" s="301" t="s">
        <v>412</v>
      </c>
      <c r="C15" s="301">
        <v>520255.40999999992</v>
      </c>
      <c r="D15" s="302">
        <v>851496.11</v>
      </c>
      <c r="E15" s="302">
        <v>1371751.52</v>
      </c>
      <c r="F15" s="302">
        <v>314329.34999999998</v>
      </c>
      <c r="G15" s="302">
        <v>556917.75</v>
      </c>
      <c r="H15" s="302">
        <v>871247.1</v>
      </c>
      <c r="I15" s="302">
        <v>314329.34999999998</v>
      </c>
      <c r="J15" s="302">
        <v>556917.75</v>
      </c>
      <c r="K15" s="303">
        <v>871247.1</v>
      </c>
    </row>
    <row r="16" spans="1:11">
      <c r="A16" s="300">
        <v>8</v>
      </c>
      <c r="B16" s="304" t="s">
        <v>393</v>
      </c>
      <c r="C16" s="301">
        <v>11143806.460000001</v>
      </c>
      <c r="D16" s="302">
        <v>23379506.66</v>
      </c>
      <c r="E16" s="302">
        <v>34523313.120000005</v>
      </c>
      <c r="F16" s="302">
        <v>5000530.8698499994</v>
      </c>
      <c r="G16" s="302">
        <v>13183093.955150001</v>
      </c>
      <c r="H16" s="302">
        <v>18183624.825000003</v>
      </c>
      <c r="I16" s="302">
        <v>3755727.1135</v>
      </c>
      <c r="J16" s="302">
        <v>5736704.9385000002</v>
      </c>
      <c r="K16" s="303">
        <v>9492432.0520000011</v>
      </c>
    </row>
    <row r="17" spans="1:11">
      <c r="A17" s="292" t="s">
        <v>390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4"/>
    </row>
    <row r="18" spans="1:11">
      <c r="A18" s="300">
        <v>9</v>
      </c>
      <c r="B18" s="301" t="s">
        <v>396</v>
      </c>
      <c r="C18" s="301"/>
      <c r="D18" s="302"/>
      <c r="E18" s="302">
        <v>0</v>
      </c>
      <c r="F18" s="302"/>
      <c r="G18" s="302"/>
      <c r="H18" s="302">
        <v>0</v>
      </c>
      <c r="I18" s="302"/>
      <c r="J18" s="302"/>
      <c r="K18" s="303">
        <v>0</v>
      </c>
    </row>
    <row r="19" spans="1:11">
      <c r="A19" s="300">
        <v>10</v>
      </c>
      <c r="B19" s="301" t="s">
        <v>413</v>
      </c>
      <c r="C19" s="301">
        <v>18188192.480000004</v>
      </c>
      <c r="D19" s="302">
        <v>17222250.740000002</v>
      </c>
      <c r="E19" s="302">
        <v>35410443.220000006</v>
      </c>
      <c r="F19" s="302">
        <v>4889902.7450000001</v>
      </c>
      <c r="G19" s="302">
        <v>32284.660000000003</v>
      </c>
      <c r="H19" s="302">
        <v>4922187.4050000003</v>
      </c>
      <c r="I19" s="302">
        <v>9545902.745000001</v>
      </c>
      <c r="J19" s="302">
        <v>14253703.25</v>
      </c>
      <c r="K19" s="303">
        <v>23799605.995000001</v>
      </c>
    </row>
    <row r="20" spans="1:11">
      <c r="A20" s="300">
        <v>11</v>
      </c>
      <c r="B20" s="301" t="s">
        <v>395</v>
      </c>
      <c r="C20" s="301"/>
      <c r="D20" s="302"/>
      <c r="E20" s="302">
        <v>0</v>
      </c>
      <c r="F20" s="302"/>
      <c r="G20" s="302"/>
      <c r="H20" s="302">
        <v>0</v>
      </c>
      <c r="I20" s="302">
        <v>0</v>
      </c>
      <c r="J20" s="302">
        <v>0</v>
      </c>
      <c r="K20" s="303">
        <v>0</v>
      </c>
    </row>
    <row r="21" spans="1:11" ht="14.4" thickBot="1">
      <c r="A21" s="305">
        <v>12</v>
      </c>
      <c r="B21" s="306" t="s">
        <v>394</v>
      </c>
      <c r="C21" s="307">
        <v>18188192.480000004</v>
      </c>
      <c r="D21" s="308">
        <v>17222250.740000002</v>
      </c>
      <c r="E21" s="307">
        <v>35410443.220000006</v>
      </c>
      <c r="F21" s="308">
        <v>4889902.7450000001</v>
      </c>
      <c r="G21" s="308">
        <v>32284.660000000003</v>
      </c>
      <c r="H21" s="308">
        <v>4922187.4050000003</v>
      </c>
      <c r="I21" s="308">
        <v>9545902.745000001</v>
      </c>
      <c r="J21" s="308">
        <v>14253703.25</v>
      </c>
      <c r="K21" s="309">
        <v>23799605.995000001</v>
      </c>
    </row>
    <row r="22" spans="1:11" ht="38.25" customHeight="1" thickBot="1">
      <c r="A22" s="310"/>
      <c r="B22" s="311"/>
      <c r="C22" s="311"/>
      <c r="D22" s="311"/>
      <c r="E22" s="311"/>
      <c r="F22" s="503" t="s">
        <v>415</v>
      </c>
      <c r="G22" s="501"/>
      <c r="H22" s="501"/>
      <c r="I22" s="503" t="s">
        <v>401</v>
      </c>
      <c r="J22" s="501"/>
      <c r="K22" s="502"/>
    </row>
    <row r="23" spans="1:11">
      <c r="A23" s="312">
        <v>13</v>
      </c>
      <c r="B23" s="313" t="s">
        <v>386</v>
      </c>
      <c r="C23" s="314"/>
      <c r="D23" s="314"/>
      <c r="E23" s="314"/>
      <c r="F23" s="315">
        <v>17054041.490000002</v>
      </c>
      <c r="G23" s="315">
        <v>24028228.332500003</v>
      </c>
      <c r="H23" s="315">
        <v>41082269.822500005</v>
      </c>
      <c r="I23" s="433">
        <v>12398041.49</v>
      </c>
      <c r="J23" s="433">
        <v>10863453.350000001</v>
      </c>
      <c r="K23" s="434">
        <v>23261494.840000004</v>
      </c>
    </row>
    <row r="24" spans="1:11" ht="14.4" thickBot="1">
      <c r="A24" s="316">
        <v>14</v>
      </c>
      <c r="B24" s="317" t="s">
        <v>398</v>
      </c>
      <c r="C24" s="318"/>
      <c r="D24" s="319"/>
      <c r="E24" s="320"/>
      <c r="F24" s="435">
        <v>1250132.7174625001</v>
      </c>
      <c r="G24" s="321">
        <v>13150809.295150001</v>
      </c>
      <c r="H24" s="435">
        <v>14400942.012612501</v>
      </c>
      <c r="I24" s="435">
        <v>938931.77837499999</v>
      </c>
      <c r="J24" s="435">
        <v>1434176.234625</v>
      </c>
      <c r="K24" s="436">
        <v>2373108.0130000003</v>
      </c>
    </row>
    <row r="25" spans="1:11" ht="14.4" thickBot="1">
      <c r="A25" s="322">
        <v>15</v>
      </c>
      <c r="B25" s="323" t="s">
        <v>399</v>
      </c>
      <c r="C25" s="324"/>
      <c r="D25" s="324"/>
      <c r="E25" s="324"/>
      <c r="F25" s="437">
        <v>13.641784789551009</v>
      </c>
      <c r="G25" s="437">
        <v>1.8271292506204602</v>
      </c>
      <c r="H25" s="437">
        <v>2.8527487845253252</v>
      </c>
      <c r="I25" s="437">
        <v>13.204411412570536</v>
      </c>
      <c r="J25" s="437">
        <v>7.5746990416700868</v>
      </c>
      <c r="K25" s="438">
        <v>9.802122243308105</v>
      </c>
    </row>
    <row r="27" spans="1:11" ht="40.200000000000003">
      <c r="B27" s="288" t="s">
        <v>414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K9" sqref="K9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33203125" style="4" bestFit="1" customWidth="1"/>
    <col min="6" max="13" width="12.6640625" style="4" customWidth="1"/>
    <col min="14" max="14" width="31" style="4" bestFit="1" customWidth="1"/>
    <col min="15" max="16384" width="9.109375" style="35"/>
  </cols>
  <sheetData>
    <row r="1" spans="1:14">
      <c r="A1" s="4" t="s">
        <v>31</v>
      </c>
      <c r="B1" s="3" t="s">
        <v>419</v>
      </c>
    </row>
    <row r="2" spans="1:14" ht="14.25" customHeight="1">
      <c r="A2" s="4" t="s">
        <v>32</v>
      </c>
      <c r="B2" s="387">
        <v>43373</v>
      </c>
    </row>
    <row r="3" spans="1:14" ht="14.25" customHeight="1"/>
    <row r="4" spans="1:14" ht="13.8" thickBot="1">
      <c r="A4" s="4" t="s">
        <v>272</v>
      </c>
      <c r="B4" s="231" t="s">
        <v>29</v>
      </c>
    </row>
    <row r="5" spans="1:14" s="170" customFormat="1">
      <c r="A5" s="166"/>
      <c r="B5" s="167"/>
      <c r="C5" s="168" t="s">
        <v>0</v>
      </c>
      <c r="D5" s="168" t="s">
        <v>1</v>
      </c>
      <c r="E5" s="168" t="s">
        <v>2</v>
      </c>
      <c r="F5" s="168" t="s">
        <v>3</v>
      </c>
      <c r="G5" s="168" t="s">
        <v>4</v>
      </c>
      <c r="H5" s="168" t="s">
        <v>6</v>
      </c>
      <c r="I5" s="168" t="s">
        <v>9</v>
      </c>
      <c r="J5" s="168" t="s">
        <v>10</v>
      </c>
      <c r="K5" s="168" t="s">
        <v>11</v>
      </c>
      <c r="L5" s="168" t="s">
        <v>12</v>
      </c>
      <c r="M5" s="168" t="s">
        <v>13</v>
      </c>
      <c r="N5" s="169" t="s">
        <v>14</v>
      </c>
    </row>
    <row r="6" spans="1:14" ht="26.4">
      <c r="A6" s="171"/>
      <c r="B6" s="172"/>
      <c r="C6" s="173" t="s">
        <v>271</v>
      </c>
      <c r="D6" s="174" t="s">
        <v>270</v>
      </c>
      <c r="E6" s="175" t="s">
        <v>269</v>
      </c>
      <c r="F6" s="176">
        <v>0</v>
      </c>
      <c r="G6" s="176">
        <v>0.2</v>
      </c>
      <c r="H6" s="176">
        <v>0.35</v>
      </c>
      <c r="I6" s="176">
        <v>0.5</v>
      </c>
      <c r="J6" s="176">
        <v>0.75</v>
      </c>
      <c r="K6" s="176">
        <v>1</v>
      </c>
      <c r="L6" s="176">
        <v>1.5</v>
      </c>
      <c r="M6" s="176">
        <v>2.5</v>
      </c>
      <c r="N6" s="230" t="s">
        <v>284</v>
      </c>
    </row>
    <row r="7" spans="1:14" ht="13.8">
      <c r="A7" s="177">
        <v>1</v>
      </c>
      <c r="B7" s="178" t="s">
        <v>268</v>
      </c>
      <c r="C7" s="179">
        <f>SUM(C8:C13)</f>
        <v>1569060</v>
      </c>
      <c r="D7" s="172"/>
      <c r="E7" s="180">
        <f t="shared" ref="E7:M7" si="0">SUM(E8:E13)</f>
        <v>31381.200000000001</v>
      </c>
      <c r="F7" s="181">
        <f>SUM(F8:F13)</f>
        <v>0</v>
      </c>
      <c r="G7" s="181">
        <f t="shared" si="0"/>
        <v>0</v>
      </c>
      <c r="H7" s="181">
        <f t="shared" si="0"/>
        <v>0</v>
      </c>
      <c r="I7" s="181">
        <f t="shared" si="0"/>
        <v>0</v>
      </c>
      <c r="J7" s="181">
        <f t="shared" si="0"/>
        <v>0</v>
      </c>
      <c r="K7" s="181">
        <f t="shared" si="0"/>
        <v>31381.200000000001</v>
      </c>
      <c r="L7" s="181">
        <f t="shared" si="0"/>
        <v>0</v>
      </c>
      <c r="M7" s="181">
        <f t="shared" si="0"/>
        <v>0</v>
      </c>
      <c r="N7" s="182">
        <f>SUM(N8:N13)</f>
        <v>31381.200000000001</v>
      </c>
    </row>
    <row r="8" spans="1:14" ht="13.8">
      <c r="A8" s="177">
        <v>1.1000000000000001</v>
      </c>
      <c r="B8" s="183" t="s">
        <v>266</v>
      </c>
      <c r="C8" s="181">
        <v>1569060</v>
      </c>
      <c r="D8" s="184">
        <v>0.02</v>
      </c>
      <c r="E8" s="180">
        <f>C8*D8</f>
        <v>31381.200000000001</v>
      </c>
      <c r="F8" s="181"/>
      <c r="G8" s="181"/>
      <c r="H8" s="181"/>
      <c r="I8" s="181"/>
      <c r="J8" s="181">
        <v>0</v>
      </c>
      <c r="K8" s="181">
        <f>E8</f>
        <v>31381.200000000001</v>
      </c>
      <c r="L8" s="181"/>
      <c r="M8" s="181"/>
      <c r="N8" s="182">
        <f>SUMPRODUCT($F$6:$M$6,F8:M8)</f>
        <v>31381.200000000001</v>
      </c>
    </row>
    <row r="9" spans="1:14" ht="13.8">
      <c r="A9" s="177">
        <v>1.2</v>
      </c>
      <c r="B9" s="183" t="s">
        <v>265</v>
      </c>
      <c r="C9" s="181">
        <v>0</v>
      </c>
      <c r="D9" s="184">
        <v>0.05</v>
      </c>
      <c r="E9" s="180">
        <f>C9*D9</f>
        <v>0</v>
      </c>
      <c r="F9" s="181"/>
      <c r="G9" s="181"/>
      <c r="H9" s="181"/>
      <c r="I9" s="181"/>
      <c r="J9" s="181"/>
      <c r="K9" s="181"/>
      <c r="L9" s="181"/>
      <c r="M9" s="181"/>
      <c r="N9" s="182">
        <f t="shared" ref="N9:N12" si="1">SUMPRODUCT($F$6:$M$6,F9:M9)</f>
        <v>0</v>
      </c>
    </row>
    <row r="10" spans="1:14" ht="13.8">
      <c r="A10" s="177">
        <v>1.3</v>
      </c>
      <c r="B10" s="183" t="s">
        <v>264</v>
      </c>
      <c r="C10" s="181">
        <v>0</v>
      </c>
      <c r="D10" s="184">
        <v>0.08</v>
      </c>
      <c r="E10" s="180">
        <f>C10*D10</f>
        <v>0</v>
      </c>
      <c r="F10" s="181"/>
      <c r="G10" s="181"/>
      <c r="H10" s="181"/>
      <c r="I10" s="181"/>
      <c r="J10" s="181"/>
      <c r="K10" s="181"/>
      <c r="L10" s="181"/>
      <c r="M10" s="181"/>
      <c r="N10" s="182">
        <f>SUMPRODUCT($F$6:$M$6,F10:M10)</f>
        <v>0</v>
      </c>
    </row>
    <row r="11" spans="1:14" ht="13.8">
      <c r="A11" s="177">
        <v>1.4</v>
      </c>
      <c r="B11" s="183" t="s">
        <v>263</v>
      </c>
      <c r="C11" s="181">
        <v>0</v>
      </c>
      <c r="D11" s="184">
        <v>0.11</v>
      </c>
      <c r="E11" s="180">
        <f>C11*D11</f>
        <v>0</v>
      </c>
      <c r="F11" s="181"/>
      <c r="G11" s="181"/>
      <c r="H11" s="181"/>
      <c r="I11" s="181"/>
      <c r="J11" s="181"/>
      <c r="K11" s="181"/>
      <c r="L11" s="181"/>
      <c r="M11" s="181"/>
      <c r="N11" s="182">
        <f t="shared" si="1"/>
        <v>0</v>
      </c>
    </row>
    <row r="12" spans="1:14" ht="13.8">
      <c r="A12" s="177">
        <v>1.5</v>
      </c>
      <c r="B12" s="183" t="s">
        <v>262</v>
      </c>
      <c r="C12" s="181">
        <v>0</v>
      </c>
      <c r="D12" s="184">
        <v>0.14000000000000001</v>
      </c>
      <c r="E12" s="180">
        <f>C12*D12</f>
        <v>0</v>
      </c>
      <c r="F12" s="181"/>
      <c r="G12" s="181"/>
      <c r="H12" s="181"/>
      <c r="I12" s="181"/>
      <c r="J12" s="181"/>
      <c r="K12" s="181"/>
      <c r="L12" s="181"/>
      <c r="M12" s="181"/>
      <c r="N12" s="182">
        <f t="shared" si="1"/>
        <v>0</v>
      </c>
    </row>
    <row r="13" spans="1:14" ht="13.8">
      <c r="A13" s="177">
        <v>1.6</v>
      </c>
      <c r="B13" s="185" t="s">
        <v>261</v>
      </c>
      <c r="C13" s="181">
        <v>0</v>
      </c>
      <c r="D13" s="186"/>
      <c r="E13" s="181"/>
      <c r="F13" s="181"/>
      <c r="G13" s="181"/>
      <c r="H13" s="181"/>
      <c r="I13" s="181"/>
      <c r="J13" s="181"/>
      <c r="K13" s="181"/>
      <c r="L13" s="181"/>
      <c r="M13" s="181"/>
      <c r="N13" s="182">
        <f>SUMPRODUCT($F$6:$M$6,F13:M13)</f>
        <v>0</v>
      </c>
    </row>
    <row r="14" spans="1:14" ht="13.8">
      <c r="A14" s="177">
        <v>2</v>
      </c>
      <c r="B14" s="187" t="s">
        <v>267</v>
      </c>
      <c r="C14" s="179">
        <f>SUM(C15:C20)</f>
        <v>0</v>
      </c>
      <c r="D14" s="172"/>
      <c r="E14" s="180">
        <f t="shared" ref="E14:M14" si="2">SUM(E15:E20)</f>
        <v>0</v>
      </c>
      <c r="F14" s="181">
        <f t="shared" si="2"/>
        <v>0</v>
      </c>
      <c r="G14" s="181">
        <f t="shared" si="2"/>
        <v>0</v>
      </c>
      <c r="H14" s="181">
        <f t="shared" si="2"/>
        <v>0</v>
      </c>
      <c r="I14" s="181">
        <f t="shared" si="2"/>
        <v>0</v>
      </c>
      <c r="J14" s="181">
        <f t="shared" si="2"/>
        <v>0</v>
      </c>
      <c r="K14" s="181">
        <f t="shared" si="2"/>
        <v>0</v>
      </c>
      <c r="L14" s="181">
        <f t="shared" si="2"/>
        <v>0</v>
      </c>
      <c r="M14" s="181">
        <f t="shared" si="2"/>
        <v>0</v>
      </c>
      <c r="N14" s="182">
        <f>SUM(N15:N20)</f>
        <v>0</v>
      </c>
    </row>
    <row r="15" spans="1:14" ht="13.8">
      <c r="A15" s="177">
        <v>2.1</v>
      </c>
      <c r="B15" s="185" t="s">
        <v>266</v>
      </c>
      <c r="C15" s="181"/>
      <c r="D15" s="184">
        <v>5.0000000000000001E-3</v>
      </c>
      <c r="E15" s="180">
        <f>C15*D15</f>
        <v>0</v>
      </c>
      <c r="F15" s="181"/>
      <c r="G15" s="181"/>
      <c r="H15" s="181"/>
      <c r="I15" s="181"/>
      <c r="J15" s="181"/>
      <c r="K15" s="181"/>
      <c r="L15" s="181"/>
      <c r="M15" s="181"/>
      <c r="N15" s="182">
        <f>SUMPRODUCT($F$6:$M$6,F15:M15)</f>
        <v>0</v>
      </c>
    </row>
    <row r="16" spans="1:14" ht="13.8">
      <c r="A16" s="177">
        <v>2.2000000000000002</v>
      </c>
      <c r="B16" s="185" t="s">
        <v>265</v>
      </c>
      <c r="C16" s="181"/>
      <c r="D16" s="184">
        <v>0.01</v>
      </c>
      <c r="E16" s="180">
        <f>C16*D16</f>
        <v>0</v>
      </c>
      <c r="F16" s="181"/>
      <c r="G16" s="181"/>
      <c r="H16" s="181"/>
      <c r="I16" s="181"/>
      <c r="J16" s="181"/>
      <c r="K16" s="181"/>
      <c r="L16" s="181"/>
      <c r="M16" s="181"/>
      <c r="N16" s="182">
        <f t="shared" ref="N16:N20" si="3">SUMPRODUCT($F$6:$M$6,F16:M16)</f>
        <v>0</v>
      </c>
    </row>
    <row r="17" spans="1:14" ht="13.8">
      <c r="A17" s="177">
        <v>2.2999999999999998</v>
      </c>
      <c r="B17" s="185" t="s">
        <v>264</v>
      </c>
      <c r="C17" s="181"/>
      <c r="D17" s="184">
        <v>0.02</v>
      </c>
      <c r="E17" s="180">
        <f>C17*D17</f>
        <v>0</v>
      </c>
      <c r="F17" s="181"/>
      <c r="G17" s="181"/>
      <c r="H17" s="181"/>
      <c r="I17" s="181"/>
      <c r="J17" s="181"/>
      <c r="K17" s="181"/>
      <c r="L17" s="181"/>
      <c r="M17" s="181"/>
      <c r="N17" s="182">
        <f t="shared" si="3"/>
        <v>0</v>
      </c>
    </row>
    <row r="18" spans="1:14" ht="13.8">
      <c r="A18" s="177">
        <v>2.4</v>
      </c>
      <c r="B18" s="185" t="s">
        <v>263</v>
      </c>
      <c r="C18" s="181"/>
      <c r="D18" s="184">
        <v>0.03</v>
      </c>
      <c r="E18" s="180">
        <f>C18*D18</f>
        <v>0</v>
      </c>
      <c r="F18" s="181"/>
      <c r="G18" s="181"/>
      <c r="H18" s="181"/>
      <c r="I18" s="181"/>
      <c r="J18" s="181"/>
      <c r="K18" s="181"/>
      <c r="L18" s="181"/>
      <c r="M18" s="181"/>
      <c r="N18" s="182">
        <f t="shared" si="3"/>
        <v>0</v>
      </c>
    </row>
    <row r="19" spans="1:14" ht="13.8">
      <c r="A19" s="177">
        <v>2.5</v>
      </c>
      <c r="B19" s="185" t="s">
        <v>262</v>
      </c>
      <c r="C19" s="181"/>
      <c r="D19" s="184">
        <v>0.04</v>
      </c>
      <c r="E19" s="180">
        <f>C19*D19</f>
        <v>0</v>
      </c>
      <c r="F19" s="181"/>
      <c r="G19" s="181"/>
      <c r="H19" s="181"/>
      <c r="I19" s="181"/>
      <c r="J19" s="181"/>
      <c r="K19" s="181"/>
      <c r="L19" s="181"/>
      <c r="M19" s="181"/>
      <c r="N19" s="182">
        <f t="shared" si="3"/>
        <v>0</v>
      </c>
    </row>
    <row r="20" spans="1:14" ht="13.8">
      <c r="A20" s="177">
        <v>2.6</v>
      </c>
      <c r="B20" s="185" t="s">
        <v>261</v>
      </c>
      <c r="C20" s="181"/>
      <c r="D20" s="186"/>
      <c r="E20" s="188"/>
      <c r="F20" s="181"/>
      <c r="G20" s="181"/>
      <c r="H20" s="181"/>
      <c r="I20" s="181"/>
      <c r="J20" s="181"/>
      <c r="K20" s="181"/>
      <c r="L20" s="181"/>
      <c r="M20" s="181"/>
      <c r="N20" s="182">
        <f t="shared" si="3"/>
        <v>0</v>
      </c>
    </row>
    <row r="21" spans="1:14" ht="14.4" thickBot="1">
      <c r="A21" s="189"/>
      <c r="B21" s="190" t="s">
        <v>111</v>
      </c>
      <c r="C21" s="165">
        <f>C14+C7</f>
        <v>1569060</v>
      </c>
      <c r="D21" s="191"/>
      <c r="E21" s="192">
        <f>E14+E7</f>
        <v>31381.200000000001</v>
      </c>
      <c r="F21" s="193">
        <f>F7+F14</f>
        <v>0</v>
      </c>
      <c r="G21" s="193">
        <f t="shared" ref="G21:L21" si="4">G7+G14</f>
        <v>0</v>
      </c>
      <c r="H21" s="193">
        <f t="shared" si="4"/>
        <v>0</v>
      </c>
      <c r="I21" s="193">
        <f t="shared" si="4"/>
        <v>0</v>
      </c>
      <c r="J21" s="193">
        <f t="shared" si="4"/>
        <v>0</v>
      </c>
      <c r="K21" s="193">
        <f t="shared" si="4"/>
        <v>31381.200000000001</v>
      </c>
      <c r="L21" s="193">
        <f t="shared" si="4"/>
        <v>0</v>
      </c>
      <c r="M21" s="193">
        <f>M7+M14</f>
        <v>0</v>
      </c>
      <c r="N21" s="194">
        <f>N14+N7</f>
        <v>31381.200000000001</v>
      </c>
    </row>
    <row r="22" spans="1:14">
      <c r="E22" s="195"/>
      <c r="F22" s="195"/>
      <c r="G22" s="195"/>
      <c r="H22" s="195"/>
      <c r="I22" s="195"/>
      <c r="J22" s="195"/>
      <c r="K22" s="195"/>
      <c r="L22" s="195"/>
      <c r="M22" s="195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2018-10-24T11:09:05Z</dcterms:modified>
</cp:coreProperties>
</file>