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defaultThemeVersion="124226"/>
  <xr:revisionPtr revIDLastSave="0" documentId="13_ncr:1_{763BB663-7D13-464C-B82A-B6C333D24A01}" xr6:coauthVersionLast="47" xr6:coauthVersionMax="47" xr10:uidLastSave="{00000000-0000-0000-0000-000000000000}"/>
  <bookViews>
    <workbookView xWindow="-120" yWindow="-120" windowWidth="29040" windowHeight="15840" tabRatio="919" activeTab="1"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97" l="1"/>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B1" i="97" l="1"/>
  <c r="B1" i="95" l="1"/>
  <c r="B1" i="92"/>
  <c r="B1" i="93"/>
  <c r="B1" i="64"/>
  <c r="B1" i="90"/>
  <c r="B1" i="69"/>
  <c r="B1" i="94"/>
  <c r="B1" i="89"/>
  <c r="B1" i="73"/>
  <c r="B1" i="88"/>
  <c r="B1" i="52"/>
  <c r="B1" i="86"/>
  <c r="G5" i="86"/>
  <c r="F5" i="86"/>
  <c r="E5" i="86"/>
  <c r="D5" i="86"/>
  <c r="B1" i="91" l="1"/>
  <c r="B1" i="84"/>
  <c r="N20" i="92" l="1"/>
  <c r="N19" i="92"/>
  <c r="E19" i="92"/>
  <c r="N18" i="92"/>
  <c r="E18" i="92"/>
  <c r="N17" i="92"/>
  <c r="E17" i="92"/>
  <c r="N16" i="92"/>
  <c r="E16" i="92"/>
  <c r="N15" i="92"/>
  <c r="E15" i="92"/>
  <c r="M14" i="92"/>
  <c r="L14" i="92"/>
  <c r="K14" i="92"/>
  <c r="J14" i="92"/>
  <c r="I14" i="92"/>
  <c r="H14" i="92"/>
  <c r="G14" i="92"/>
  <c r="F14" i="92"/>
  <c r="E14" i="92"/>
  <c r="C14" i="92"/>
  <c r="N13" i="92"/>
  <c r="N12" i="92"/>
  <c r="E12" i="92"/>
  <c r="N11" i="92"/>
  <c r="E11" i="92"/>
  <c r="N10" i="92"/>
  <c r="E10" i="92"/>
  <c r="N9" i="92"/>
  <c r="E9" i="92"/>
  <c r="E8" i="92"/>
  <c r="M7" i="92"/>
  <c r="M21" i="92" s="1"/>
  <c r="L7" i="92"/>
  <c r="L21" i="92" s="1"/>
  <c r="J7" i="92"/>
  <c r="J21" i="92" s="1"/>
  <c r="I7" i="92"/>
  <c r="I21" i="92" s="1"/>
  <c r="H7" i="92"/>
  <c r="H21" i="92" s="1"/>
  <c r="G7" i="92"/>
  <c r="F7" i="92"/>
  <c r="F21" i="92" s="1"/>
  <c r="C7" i="92"/>
  <c r="E7" i="92" l="1"/>
  <c r="E21" i="92" s="1"/>
  <c r="K8" i="92"/>
  <c r="G21" i="92"/>
  <c r="N14" i="92"/>
  <c r="C21" i="92"/>
  <c r="N8" i="92" l="1"/>
  <c r="N7" i="92" s="1"/>
  <c r="N21" i="92" s="1"/>
  <c r="K7" i="92"/>
  <c r="K21" i="92" s="1"/>
  <c r="T21" i="64"/>
  <c r="U21" i="64"/>
  <c r="S21" i="64"/>
  <c r="C21" i="64"/>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<sst xmlns="http://schemas.openxmlformats.org/spreadsheetml/2006/main" count="1207" uniqueCount="752">
  <si>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</si>
  <si>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</si>
  <si>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</si>
  <si>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</si>
  <si>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</si>
  <si>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</si>
  <si>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</si>
  <si>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</si>
  <si>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</si>
  <si>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</si>
  <si>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</si>
  <si>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</si>
  <si>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</si>
  <si>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</si>
  <si>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</si>
  <si>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</si>
  <si>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</si>
  <si>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</si>
  <si>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</si>
  <si>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</si>
  <si>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</si>
  <si>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</si>
  <si>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</si>
  <si>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</si>
  <si>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</si>
  <si>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</si>
  <si>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</si>
  <si>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</si>
  <si>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</si>
  <si>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</si>
  <si>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</si>
  <si>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</si>
  <si>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</si>
  <si>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</si>
  <si>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</si>
  <si>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</si>
  <si>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</si>
  <si>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</si>
  <si>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</si>
  <si>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</si>
  <si>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</si>
  <si>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</si>
  <si>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</si>
  <si>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</si>
  <si>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</si>
  <si>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</si>
  <si>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</si>
  <si>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</si>
  <si>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</si>
  <si>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</si>
  <si>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</si>
  <si>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</si>
  <si>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</si>
  <si>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</si>
  <si>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</si>
  <si>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</si>
  <si>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</si>
  <si>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</si>
  <si>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</si>
  <si>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</si>
  <si>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</si>
  <si>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</si>
  <si>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</si>
  <si>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</si>
  <si>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</si>
  <si>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</si>
  <si>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</si>
  <si>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</si>
  <si>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</si>
  <si>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</si>
  <si>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</si>
  <si>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</si>
  <si>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</si>
  <si>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</si>
  <si>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</si>
  <si>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</si>
  <si>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</si>
  <si>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</si>
  <si>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</si>
  <si>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</si>
  <si>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</si>
  <si>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</si>
  <si>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</si>
  <si>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</si>
  <si>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</si>
  <si>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</si>
  <si>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</si>
  <si>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</si>
  <si>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</si>
  <si>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</si>
  <si>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</si>
  <si>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</si>
  <si>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</si>
  <si>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</si>
  <si>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</si>
  <si>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</si>
  <si>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</si>
  <si>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</si>
  <si>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</si>
  <si>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</si>
  <si>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</si>
  <si>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</si>
  <si>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</si>
  <si>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</si>
  <si>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</si>
  <si>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</si>
  <si>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</si>
  <si>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</si>
  <si>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</si>
  <si>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</si>
  <si>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</si>
  <si>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</si>
  <si>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</si>
  <si>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</si>
  <si>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</si>
  <si>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</si>
  <si>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</si>
  <si>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</si>
  <si>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</si>
  <si>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</si>
  <si>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</si>
  <si>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</si>
  <si>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</si>
  <si>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</si>
  <si>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</si>
  <si>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</si>
  <si>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</si>
  <si>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</si>
  <si>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</si>
  <si>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</si>
  <si>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</si>
  <si>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</si>
  <si>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</si>
  <si>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</si>
  <si>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</si>
  <si>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</si>
  <si>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</si>
  <si>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</si>
  <si>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</si>
  <si>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</si>
  <si>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</si>
  <si>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</si>
  <si>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</si>
  <si>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</si>
  <si>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</si>
  <si>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</si>
  <si>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</si>
  <si>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</si>
  <si>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</si>
  <si>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</si>
  <si>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</si>
  <si>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</si>
  <si>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</si>
  <si>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</si>
  <si>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</si>
  <si>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</si>
  <si>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</si>
  <si>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</si>
  <si>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</si>
  <si>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</si>
  <si>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</si>
  <si>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</si>
  <si>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</si>
  <si>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</si>
  <si>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</si>
  <si>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</si>
  <si>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</si>
  <si>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</si>
  <si>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</si>
  <si>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</si>
  <si>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</si>
  <si>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</si>
  <si>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</si>
  <si>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</si>
  <si>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</si>
  <si>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</si>
  <si>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</si>
  <si>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</si>
  <si>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</si>
  <si>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</si>
  <si>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</si>
  <si>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</si>
  <si>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</si>
  <si>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</si>
  <si>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</si>
  <si>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</si>
  <si>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</si>
  <si>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</si>
  <si>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</si>
  <si>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</si>
  <si>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</si>
  <si>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</si>
  <si>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</si>
  <si>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</si>
  <si>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</si>
  <si>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</si>
  <si>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</si>
  <si>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</si>
  <si>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</si>
  <si>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</si>
  <si>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</si>
  <si>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</si>
  <si>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</si>
  <si>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</si>
  <si>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</si>
  <si>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</si>
  <si>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</si>
  <si>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</si>
  <si>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</si>
  <si>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</si>
  <si>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</si>
  <si>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</si>
  <si>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</si>
  <si>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</si>
  <si>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</si>
  <si>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</si>
  <si>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</si>
  <si>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</si>
  <si>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</si>
  <si>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</si>
  <si>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</si>
  <si>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</si>
  <si>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</si>
  <si>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</si>
  <si>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</si>
  <si>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</si>
  <si>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</si>
  <si>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</si>
  <si>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</si>
  <si>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</si>
  <si>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</si>
  <si>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</si>
  <si>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</si>
  <si>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</si>
  <si>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</si>
  <si>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</si>
  <si>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</si>
  <si>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</si>
  <si>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</si>
  <si>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</si>
  <si>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</si>
  <si>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</si>
  <si>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</si>
  <si>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</si>
  <si>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</si>
  <si>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</si>
  <si>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</si>
  <si>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</si>
  <si>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</si>
  <si>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</si>
  <si>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</si>
  <si>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</si>
  <si>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</si>
  <si>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</si>
  <si>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</si>
  <si>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</si>
  <si>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</si>
  <si>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</si>
  <si>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</si>
  <si>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</si>
  <si>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</si>
  <si>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</si>
  <si>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</si>
  <si>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</si>
  <si>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</si>
  <si>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</si>
  <si>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</si>
  <si>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</si>
  <si>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</si>
  <si>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</si>
  <si>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</si>
  <si>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</si>
  <si>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</si>
  <si>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</si>
  <si>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</si>
  <si>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</si>
  <si>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</si>
  <si>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</si>
  <si>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</si>
  <si>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</si>
  <si>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</si>
  <si>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</si>
  <si>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</si>
  <si>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</si>
  <si>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</si>
  <si>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</si>
  <si>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</si>
  <si>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</si>
  <si>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</si>
  <si>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</si>
  <si>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</si>
  <si>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</si>
  <si>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</si>
  <si>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</si>
  <si>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</si>
  <si>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</si>
  <si>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</si>
  <si>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</si>
  <si>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</si>
  <si>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</si>
  <si>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</si>
  <si>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</si>
  <si>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</si>
  <si>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</si>
  <si>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</si>
  <si>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</si>
  <si>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</si>
  <si>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</si>
  <si>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</si>
  <si>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</si>
  <si>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</si>
  <si>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</si>
  <si>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</si>
  <si>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</si>
  <si>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</si>
  <si>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</si>
  <si>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</si>
  <si>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</si>
  <si>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</si>
  <si>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</si>
  <si>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</si>
  <si>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</si>
  <si>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</si>
  <si>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</si>
  <si>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</si>
  <si>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</si>
  <si>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</si>
  <si>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</si>
  <si>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</si>
  <si>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</si>
  <si>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</si>
  <si>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</si>
  <si>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</si>
  <si>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</si>
  <si>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</si>
  <si>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</si>
  <si>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</si>
  <si>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</si>
  <si>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</si>
  <si>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</si>
  <si>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</si>
  <si>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</si>
  <si>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</si>
  <si>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</si>
  <si>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</si>
  <si>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</si>
  <si>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</si>
  <si>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</si>
  <si>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</si>
  <si>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</si>
  <si>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</si>
  <si>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</si>
  <si>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</si>
  <si>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</si>
  <si>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</si>
  <si>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</si>
  <si>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</si>
  <si>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</si>
  <si>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</si>
  <si>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</si>
  <si>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</si>
  <si>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</si>
  <si>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</si>
  <si>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</si>
  <si>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</si>
  <si>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</si>
  <si>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</si>
  <si>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</si>
  <si>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</si>
  <si>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</si>
  <si>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</si>
  <si>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</si>
  <si>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</si>
  <si>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</si>
  <si>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</si>
  <si>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</si>
  <si>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</si>
  <si>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</si>
  <si>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</si>
  <si>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</si>
  <si>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</si>
  <si>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</si>
  <si>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</si>
  <si>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</si>
  <si>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</si>
  <si>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</si>
  <si>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</si>
  <si>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</si>
  <si>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</si>
  <si>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</si>
  <si>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</si>
  <si>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</si>
  <si>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</si>
  <si>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</si>
  <si>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</si>
  <si>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</si>
  <si>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</si>
  <si>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</si>
  <si>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</si>
  <si>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</si>
  <si>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</si>
  <si>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</si>
  <si>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</si>
  <si>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</si>
  <si>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</si>
  <si>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</si>
  <si>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</si>
  <si>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</si>
  <si>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</si>
  <si>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</si>
  <si>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</si>
  <si>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</si>
  <si>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</si>
  <si>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</si>
  <si>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</si>
  <si>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</si>
  <si>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</si>
  <si>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</si>
  <si>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</si>
  <si>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</si>
  <si>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</si>
  <si>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</si>
  <si>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</si>
  <si>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</si>
  <si>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</si>
  <si>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</si>
  <si>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</si>
  <si>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</si>
  <si>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</si>
  <si>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</si>
  <si>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</si>
  <si>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</si>
  <si>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</si>
  <si>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</si>
  <si>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</si>
  <si>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</si>
  <si>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</si>
  <si>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</si>
  <si>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</si>
  <si>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</si>
  <si>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</si>
  <si>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</si>
  <si>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</si>
  <si>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</si>
  <si>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</si>
  <si>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</si>
  <si>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</si>
  <si>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</si>
  <si>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</si>
  <si>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</si>
  <si>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</si>
  <si>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</si>
  <si>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</si>
  <si>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</si>
  <si>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</si>
  <si>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</si>
  <si>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</si>
  <si>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</si>
  <si>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</si>
  <si>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</si>
  <si>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</si>
  <si>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</si>
  <si>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</si>
  <si>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</si>
  <si>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</si>
  <si>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</si>
  <si>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</si>
  <si>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</si>
  <si>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</si>
  <si>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</si>
  <si>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</si>
  <si>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</si>
  <si>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</si>
  <si>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</si>
  <si>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</si>
  <si>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</si>
  <si>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</si>
  <si>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</si>
  <si>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</si>
  <si>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</si>
  <si>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</si>
  <si>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</si>
  <si>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</si>
  <si>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</si>
  <si>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</si>
  <si>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</si>
  <si>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</si>
  <si>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</si>
  <si>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</si>
  <si>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</si>
  <si>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</si>
  <si>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</si>
  <si>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</si>
  <si>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</si>
  <si>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</si>
  <si>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</si>
  <si>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</si>
  <si>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</si>
  <si>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</si>
  <si>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</si>
  <si>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</si>
  <si>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</si>
  <si>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</si>
  <si>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</si>
  <si>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</si>
  <si>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</si>
  <si>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</si>
  <si>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</si>
  <si>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</si>
  <si>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</si>
  <si>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</si>
  <si>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</si>
  <si>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</si>
  <si>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</si>
  <si>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</si>
  <si>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</si>
  <si>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</si>
  <si>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</si>
  <si>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</si>
  <si>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</si>
  <si>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</si>
  <si>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</si>
  <si>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</si>
  <si>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</si>
  <si>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</si>
  <si>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</si>
  <si>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</si>
  <si>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</si>
  <si>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</si>
  <si>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</si>
  <si>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</si>
  <si>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</si>
  <si>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</si>
  <si>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</si>
  <si>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</si>
  <si>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</si>
  <si>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</si>
  <si>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</si>
  <si>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</si>
  <si>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</si>
  <si>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</si>
  <si>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</si>
  <si>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</si>
  <si>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</si>
  <si>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</si>
  <si>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</si>
  <si>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</si>
  <si>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</si>
  <si>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</si>
  <si>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</si>
  <si>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</si>
  <si>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</si>
  <si>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</si>
  <si>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</si>
  <si>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</si>
  <si>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</si>
  <si>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</si>
  <si>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</si>
  <si>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</si>
  <si>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</si>
  <si>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</si>
  <si>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</si>
  <si>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</si>
  <si>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</si>
  <si>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</si>
  <si>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</si>
  <si>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</si>
  <si>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</si>
  <si>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</si>
  <si>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</si>
  <si>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</si>
  <si>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</si>
  <si>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</si>
  <si>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</si>
  <si>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</si>
  <si>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</si>
  <si>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</si>
  <si>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</si>
  <si>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</si>
  <si>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</si>
  <si>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</si>
  <si>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</si>
  <si>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</si>
  <si>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</si>
  <si>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</si>
  <si>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</si>
  <si>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</si>
  <si>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</si>
  <si>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</si>
  <si>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</si>
  <si>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</si>
  <si>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</si>
  <si>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</si>
  <si>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</si>
  <si>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</si>
  <si>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</si>
  <si>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</si>
  <si>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</si>
  <si>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</si>
  <si>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</si>
  <si>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</si>
  <si>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</si>
  <si>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</si>
  <si>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</si>
  <si>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</si>
  <si>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</si>
  <si>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</si>
  <si>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</si>
  <si>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</si>
  <si>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</si>
  <si>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</si>
  <si>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</si>
  <si>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</si>
  <si>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</si>
  <si>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</si>
  <si>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</si>
  <si>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</si>
  <si>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</si>
  <si>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</si>
  <si>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</si>
  <si>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</si>
  <si>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</si>
  <si>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</si>
  <si>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</si>
  <si>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</si>
  <si>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</si>
  <si>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</si>
  <si>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</si>
  <si>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</si>
  <si>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</si>
  <si>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</si>
  <si>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</si>
  <si>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</si>
  <si>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</si>
  <si>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</si>
  <si>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</si>
  <si>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</si>
  <si>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</si>
  <si>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</si>
  <si>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</si>
  <si>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</si>
  <si>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</si>
  <si>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</si>
  <si>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</si>
  <si>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</si>
  <si>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</si>
  <si>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</si>
  <si>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</si>
  <si>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</si>
  <si>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</si>
  <si>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</si>
  <si>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</si>
  <si>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</si>
  <si>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</si>
  <si>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</si>
  <si>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</si>
  <si>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</si>
  <si>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</si>
  <si>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</si>
  <si>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</si>
  <si>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</si>
  <si>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</si>
  <si>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</si>
  <si>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</si>
  <si>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</si>
  <si>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</si>
  <si>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</si>
  <si>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</si>
  <si>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</si>
  <si>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</si>
  <si>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</si>
  <si>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</si>
  <si>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</si>
  <si>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</si>
  <si>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</si>
  <si>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</si>
  <si>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</si>
  <si>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</si>
  <si>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</si>
  <si>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</si>
  <si>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</si>
  <si>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</si>
  <si>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</si>
  <si>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</si>
  <si>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</si>
  <si>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</si>
  <si>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</si>
  <si>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</si>
  <si>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</si>
  <si>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</si>
  <si>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Contractual Principal Amount</t>
  </si>
  <si>
    <t>According to IFRS</t>
  </si>
  <si>
    <t>Accoring to local GAAP</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</si>
  <si>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</si>
  <si>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</si>
  <si>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</si>
  <si>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</si>
  <si>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</si>
  <si>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</si>
  <si>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</si>
  <si>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</si>
  <si>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</si>
  <si>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</si>
  <si>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</si>
  <si>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JSC Silk Bank</t>
  </si>
  <si>
    <t>I.Managadze</t>
  </si>
  <si>
    <t>A.Khoroshvili</t>
  </si>
  <si>
    <t>www.silkbank.ge</t>
  </si>
  <si>
    <t>Irakli Managadze</t>
  </si>
  <si>
    <t>Vasil Kenkishvili</t>
  </si>
  <si>
    <t>David Franz Borger, /Germany/</t>
  </si>
  <si>
    <t>Mzia Kokuashvili</t>
  </si>
  <si>
    <t>Nana Chkhobadze</t>
  </si>
  <si>
    <t>Independent chair</t>
  </si>
  <si>
    <t>Non-independent member</t>
  </si>
  <si>
    <t>Independent member</t>
  </si>
  <si>
    <t>Aleksi Khoroshvili</t>
  </si>
  <si>
    <t>Archil Lursmanashvili</t>
  </si>
  <si>
    <t>George Gibradze</t>
  </si>
  <si>
    <t>Natia Merabishvili</t>
  </si>
  <si>
    <t>Irakli Bendeliani</t>
  </si>
  <si>
    <t>Giorgi Kaloiani</t>
  </si>
  <si>
    <t>Davit Ninidze</t>
  </si>
  <si>
    <t>General Director</t>
  </si>
  <si>
    <t>Legal Director</t>
  </si>
  <si>
    <t>Director of Operations Management</t>
  </si>
  <si>
    <t>Director of Information Teqnology</t>
  </si>
  <si>
    <t>Risk Director</t>
  </si>
  <si>
    <t>Director of Innovation and Products</t>
  </si>
  <si>
    <t>SILK ROAD GROUP HOLDING (MALTA) LIMITED, MALTA</t>
  </si>
  <si>
    <t xml:space="preserve">Partomta LLC  </t>
  </si>
  <si>
    <t>JSC Silk Holding</t>
  </si>
  <si>
    <t>SILK ROAD GROUP HOLDING (MALTA) LIMITED, /MALTA/</t>
  </si>
  <si>
    <t>RAMISHVILI GEORGE</t>
  </si>
  <si>
    <t>TOPURIA ALEXSI</t>
  </si>
  <si>
    <t>David Franz Borger, Germany</t>
  </si>
  <si>
    <t>Private Company Limited by Shares BREITENBERG PTE. LTD,  Singapore</t>
  </si>
  <si>
    <t>TATISHEV YERKIN, /KAZAKHSTAN/</t>
  </si>
  <si>
    <t>2.1.1</t>
  </si>
  <si>
    <t>Table 9 (Capital), N38</t>
  </si>
  <si>
    <t>Of which nominal value of subordinated liabilities</t>
  </si>
  <si>
    <t>4Q-2022</t>
  </si>
  <si>
    <t>3Q-2022</t>
  </si>
  <si>
    <t>2Q-2022</t>
  </si>
  <si>
    <t>1Q-2022</t>
  </si>
  <si>
    <t xml:space="preserve"> Table 9 (Capital), N2</t>
  </si>
  <si>
    <t>Table 9 (Capital), N6</t>
  </si>
  <si>
    <t>1Q-2024</t>
  </si>
  <si>
    <t>4Q-2023</t>
  </si>
  <si>
    <t>3Q-2023</t>
  </si>
  <si>
    <t>2Q-2023</t>
  </si>
  <si>
    <t>2Q-2024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</si>
</sst>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_);_(* \(#,##0.0\);_(* &quot;-&quot;??_);_(@_)"/>
  </numFmts>
  <fonts count="137">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i/>
      <sz val="11"/>
      <color theme="1"/>
      <name val="Arial"/>
      <family val="2"/>
    </font>
    <font>
      <i/>
      <sz val="10"/>
      <color theme="1"/>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s>
  <borders count="12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168" fontId="23"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168" fontId="23"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169" fontId="23"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2" fillId="9" borderId="29"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0" fontId="21" fillId="64" borderId="36" applyNumberFormat="0" applyAlignment="0" applyProtection="0"/>
    <xf numFmtId="168" fontId="23" fillId="64" borderId="36" applyNumberFormat="0" applyAlignment="0" applyProtection="0"/>
    <xf numFmtId="169" fontId="23" fillId="64" borderId="36" applyNumberFormat="0" applyAlignment="0" applyProtection="0"/>
    <xf numFmtId="168" fontId="23" fillId="64" borderId="36" applyNumberFormat="0" applyAlignment="0" applyProtection="0"/>
    <xf numFmtId="168" fontId="23" fillId="64" borderId="36" applyNumberFormat="0" applyAlignment="0" applyProtection="0"/>
    <xf numFmtId="169" fontId="23" fillId="64" borderId="36" applyNumberFormat="0" applyAlignment="0" applyProtection="0"/>
    <xf numFmtId="168" fontId="23" fillId="64" borderId="36" applyNumberFormat="0" applyAlignment="0" applyProtection="0"/>
    <xf numFmtId="168" fontId="23" fillId="64" borderId="36" applyNumberFormat="0" applyAlignment="0" applyProtection="0"/>
    <xf numFmtId="169" fontId="23" fillId="64" borderId="36" applyNumberFormat="0" applyAlignment="0" applyProtection="0"/>
    <xf numFmtId="168" fontId="23" fillId="64" borderId="36" applyNumberFormat="0" applyAlignment="0" applyProtection="0"/>
    <xf numFmtId="168" fontId="23" fillId="64" borderId="36" applyNumberFormat="0" applyAlignment="0" applyProtection="0"/>
    <xf numFmtId="169" fontId="23" fillId="64" borderId="36" applyNumberFormat="0" applyAlignment="0" applyProtection="0"/>
    <xf numFmtId="168" fontId="23" fillId="64" borderId="36" applyNumberFormat="0" applyAlignment="0" applyProtection="0"/>
    <xf numFmtId="0" fontId="21" fillId="64" borderId="36" applyNumberFormat="0" applyAlignment="0" applyProtection="0"/>
    <xf numFmtId="0" fontId="24" fillId="65" borderId="37" applyNumberFormat="0" applyAlignment="0" applyProtection="0"/>
    <xf numFmtId="0" fontId="25" fillId="10" borderId="32" applyNumberFormat="0" applyAlignment="0" applyProtection="0"/>
    <xf numFmtId="168"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0" fontId="24"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0" fontId="25" fillId="10" borderId="32"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169" fontId="26" fillId="65" borderId="37" applyNumberFormat="0" applyAlignment="0" applyProtection="0"/>
    <xf numFmtId="168" fontId="26" fillId="65" borderId="37" applyNumberFormat="0" applyAlignment="0" applyProtection="0"/>
    <xf numFmtId="0" fontId="24" fillId="65"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8">
      <alignment vertical="center"/>
    </xf>
    <xf numFmtId="38" fontId="9" fillId="0" borderId="38">
      <alignment vertical="center"/>
    </xf>
    <xf numFmtId="38" fontId="9" fillId="0" borderId="38">
      <alignment vertical="center"/>
    </xf>
    <xf numFmtId="38" fontId="9" fillId="0" borderId="38">
      <alignment vertical="center"/>
    </xf>
    <xf numFmtId="38" fontId="9" fillId="0" borderId="38">
      <alignment vertical="center"/>
    </xf>
    <xf numFmtId="38" fontId="9" fillId="0" borderId="38">
      <alignment vertical="center"/>
    </xf>
    <xf numFmtId="38" fontId="9" fillId="0" borderId="38">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28" applyNumberFormat="0" applyAlignment="0" applyProtection="0">
      <alignment horizontal="left" vertical="center"/>
    </xf>
    <xf numFmtId="0" fontId="37" fillId="0" borderId="28" applyNumberFormat="0" applyAlignment="0" applyProtection="0">
      <alignment horizontal="left" vertical="center"/>
    </xf>
    <xf numFmtId="168" fontId="37" fillId="0" borderId="28" applyNumberFormat="0" applyAlignment="0" applyProtection="0">
      <alignment horizontal="left" vertical="center"/>
    </xf>
    <xf numFmtId="0" fontId="37" fillId="0" borderId="7">
      <alignment horizontal="left" vertical="center"/>
    </xf>
    <xf numFmtId="0" fontId="37" fillId="0" borderId="7">
      <alignment horizontal="left" vertical="center"/>
    </xf>
    <xf numFmtId="168" fontId="37" fillId="0" borderId="7">
      <alignment horizontal="left" vertical="center"/>
    </xf>
    <xf numFmtId="0" fontId="38" fillId="0" borderId="39" applyNumberFormat="0" applyFill="0" applyAlignment="0" applyProtection="0"/>
    <xf numFmtId="169" fontId="38" fillId="0" borderId="39" applyNumberFormat="0" applyFill="0" applyAlignment="0" applyProtection="0"/>
    <xf numFmtId="0" fontId="38" fillId="0" borderId="39" applyNumberFormat="0" applyFill="0" applyAlignment="0" applyProtection="0"/>
    <xf numFmtId="168" fontId="38" fillId="0" borderId="39" applyNumberFormat="0" applyFill="0" applyAlignment="0" applyProtection="0"/>
    <xf numFmtId="168" fontId="38" fillId="0" borderId="39" applyNumberFormat="0" applyFill="0" applyAlignment="0" applyProtection="0"/>
    <xf numFmtId="168" fontId="38" fillId="0" borderId="39" applyNumberFormat="0" applyFill="0" applyAlignment="0" applyProtection="0"/>
    <xf numFmtId="169" fontId="38" fillId="0" borderId="39" applyNumberFormat="0" applyFill="0" applyAlignment="0" applyProtection="0"/>
    <xf numFmtId="168" fontId="38" fillId="0" borderId="39" applyNumberFormat="0" applyFill="0" applyAlignment="0" applyProtection="0"/>
    <xf numFmtId="168" fontId="38" fillId="0" borderId="39" applyNumberFormat="0" applyFill="0" applyAlignment="0" applyProtection="0"/>
    <xf numFmtId="169" fontId="38" fillId="0" borderId="39" applyNumberFormat="0" applyFill="0" applyAlignment="0" applyProtection="0"/>
    <xf numFmtId="168" fontId="38" fillId="0" borderId="39" applyNumberFormat="0" applyFill="0" applyAlignment="0" applyProtection="0"/>
    <xf numFmtId="168" fontId="38" fillId="0" borderId="39" applyNumberFormat="0" applyFill="0" applyAlignment="0" applyProtection="0"/>
    <xf numFmtId="169" fontId="38" fillId="0" borderId="39" applyNumberFormat="0" applyFill="0" applyAlignment="0" applyProtection="0"/>
    <xf numFmtId="168" fontId="38" fillId="0" borderId="39" applyNumberFormat="0" applyFill="0" applyAlignment="0" applyProtection="0"/>
    <xf numFmtId="168" fontId="38" fillId="0" borderId="39" applyNumberFormat="0" applyFill="0" applyAlignment="0" applyProtection="0"/>
    <xf numFmtId="169" fontId="38" fillId="0" borderId="39" applyNumberFormat="0" applyFill="0" applyAlignment="0" applyProtection="0"/>
    <xf numFmtId="168" fontId="38" fillId="0" borderId="39" applyNumberFormat="0" applyFill="0" applyAlignment="0" applyProtection="0"/>
    <xf numFmtId="0" fontId="38" fillId="0" borderId="39" applyNumberFormat="0" applyFill="0" applyAlignment="0" applyProtection="0"/>
    <xf numFmtId="0" fontId="39" fillId="0" borderId="40" applyNumberFormat="0" applyFill="0" applyAlignment="0" applyProtection="0"/>
    <xf numFmtId="169" fontId="39" fillId="0" borderId="40" applyNumberFormat="0" applyFill="0" applyAlignment="0" applyProtection="0"/>
    <xf numFmtId="0" fontId="39" fillId="0" borderId="40" applyNumberFormat="0" applyFill="0" applyAlignment="0" applyProtection="0"/>
    <xf numFmtId="168" fontId="39" fillId="0" borderId="40" applyNumberFormat="0" applyFill="0" applyAlignment="0" applyProtection="0"/>
    <xf numFmtId="168" fontId="39" fillId="0" borderId="40" applyNumberFormat="0" applyFill="0" applyAlignment="0" applyProtection="0"/>
    <xf numFmtId="168" fontId="39" fillId="0" borderId="40" applyNumberFormat="0" applyFill="0" applyAlignment="0" applyProtection="0"/>
    <xf numFmtId="169" fontId="39" fillId="0" borderId="40" applyNumberFormat="0" applyFill="0" applyAlignment="0" applyProtection="0"/>
    <xf numFmtId="168" fontId="39" fillId="0" borderId="40" applyNumberFormat="0" applyFill="0" applyAlignment="0" applyProtection="0"/>
    <xf numFmtId="168" fontId="39" fillId="0" borderId="40" applyNumberFormat="0" applyFill="0" applyAlignment="0" applyProtection="0"/>
    <xf numFmtId="169" fontId="39" fillId="0" borderId="40" applyNumberFormat="0" applyFill="0" applyAlignment="0" applyProtection="0"/>
    <xf numFmtId="168" fontId="39" fillId="0" borderId="40" applyNumberFormat="0" applyFill="0" applyAlignment="0" applyProtection="0"/>
    <xf numFmtId="168" fontId="39" fillId="0" borderId="40" applyNumberFormat="0" applyFill="0" applyAlignment="0" applyProtection="0"/>
    <xf numFmtId="169" fontId="39" fillId="0" borderId="40" applyNumberFormat="0" applyFill="0" applyAlignment="0" applyProtection="0"/>
    <xf numFmtId="168" fontId="39" fillId="0" borderId="40" applyNumberFormat="0" applyFill="0" applyAlignment="0" applyProtection="0"/>
    <xf numFmtId="168" fontId="39" fillId="0" borderId="40" applyNumberFormat="0" applyFill="0" applyAlignment="0" applyProtection="0"/>
    <xf numFmtId="169" fontId="39" fillId="0" borderId="40" applyNumberFormat="0" applyFill="0" applyAlignment="0" applyProtection="0"/>
    <xf numFmtId="168" fontId="39" fillId="0" borderId="40" applyNumberFormat="0" applyFill="0" applyAlignment="0" applyProtection="0"/>
    <xf numFmtId="0" fontId="39" fillId="0" borderId="40" applyNumberFormat="0" applyFill="0" applyAlignment="0" applyProtection="0"/>
    <xf numFmtId="0" fontId="40" fillId="0" borderId="41" applyNumberFormat="0" applyFill="0" applyAlignment="0" applyProtection="0"/>
    <xf numFmtId="169" fontId="40" fillId="0" borderId="41" applyNumberFormat="0" applyFill="0" applyAlignment="0" applyProtection="0"/>
    <xf numFmtId="0" fontId="40" fillId="0" borderId="41" applyNumberFormat="0" applyFill="0" applyAlignment="0" applyProtection="0"/>
    <xf numFmtId="168" fontId="40" fillId="0" borderId="41" applyNumberFormat="0" applyFill="0" applyAlignment="0" applyProtection="0"/>
    <xf numFmtId="0" fontId="40" fillId="0" borderId="41" applyNumberFormat="0" applyFill="0" applyAlignment="0" applyProtection="0"/>
    <xf numFmtId="168" fontId="40" fillId="0" borderId="41" applyNumberFormat="0" applyFill="0" applyAlignment="0" applyProtection="0"/>
    <xf numFmtId="0" fontId="40" fillId="0" borderId="41" applyNumberFormat="0" applyFill="0" applyAlignment="0" applyProtection="0"/>
    <xf numFmtId="0" fontId="40" fillId="0" borderId="41" applyNumberFormat="0" applyFill="0" applyAlignment="0" applyProtection="0"/>
    <xf numFmtId="168" fontId="40" fillId="0" borderId="41" applyNumberFormat="0" applyFill="0" applyAlignment="0" applyProtection="0"/>
    <xf numFmtId="169" fontId="40" fillId="0" borderId="41" applyNumberFormat="0" applyFill="0" applyAlignment="0" applyProtection="0"/>
    <xf numFmtId="168" fontId="40" fillId="0" borderId="41" applyNumberFormat="0" applyFill="0" applyAlignment="0" applyProtection="0"/>
    <xf numFmtId="168" fontId="40" fillId="0" borderId="41" applyNumberFormat="0" applyFill="0" applyAlignment="0" applyProtection="0"/>
    <xf numFmtId="169" fontId="40" fillId="0" borderId="41" applyNumberFormat="0" applyFill="0" applyAlignment="0" applyProtection="0"/>
    <xf numFmtId="168" fontId="40" fillId="0" borderId="41" applyNumberFormat="0" applyFill="0" applyAlignment="0" applyProtection="0"/>
    <xf numFmtId="168" fontId="40" fillId="0" borderId="41" applyNumberFormat="0" applyFill="0" applyAlignment="0" applyProtection="0"/>
    <xf numFmtId="169" fontId="40" fillId="0" borderId="41" applyNumberFormat="0" applyFill="0" applyAlignment="0" applyProtection="0"/>
    <xf numFmtId="168" fontId="40" fillId="0" borderId="41" applyNumberFormat="0" applyFill="0" applyAlignment="0" applyProtection="0"/>
    <xf numFmtId="168" fontId="40" fillId="0" borderId="41" applyNumberFormat="0" applyFill="0" applyAlignment="0" applyProtection="0"/>
    <xf numFmtId="169" fontId="40" fillId="0" borderId="41" applyNumberFormat="0" applyFill="0" applyAlignment="0" applyProtection="0"/>
    <xf numFmtId="168" fontId="40" fillId="0" borderId="41" applyNumberFormat="0" applyFill="0" applyAlignment="0" applyProtection="0"/>
    <xf numFmtId="0" fontId="40" fillId="0" borderId="41"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6"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168" fontId="51"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168" fontId="51"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169" fontId="51"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50" fillId="8" borderId="29"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0" fontId="49" fillId="43" borderId="36" applyNumberFormat="0" applyAlignment="0" applyProtection="0"/>
    <xf numFmtId="168" fontId="51" fillId="43" borderId="36" applyNumberFormat="0" applyAlignment="0" applyProtection="0"/>
    <xf numFmtId="169" fontId="51" fillId="43" borderId="36" applyNumberFormat="0" applyAlignment="0" applyProtection="0"/>
    <xf numFmtId="168" fontId="51" fillId="43" borderId="36" applyNumberFormat="0" applyAlignment="0" applyProtection="0"/>
    <xf numFmtId="168" fontId="51" fillId="43" borderId="36" applyNumberFormat="0" applyAlignment="0" applyProtection="0"/>
    <xf numFmtId="169" fontId="51" fillId="43" borderId="36" applyNumberFormat="0" applyAlignment="0" applyProtection="0"/>
    <xf numFmtId="168" fontId="51" fillId="43" borderId="36" applyNumberFormat="0" applyAlignment="0" applyProtection="0"/>
    <xf numFmtId="168" fontId="51" fillId="43" borderId="36" applyNumberFormat="0" applyAlignment="0" applyProtection="0"/>
    <xf numFmtId="169" fontId="51" fillId="43" borderId="36" applyNumberFormat="0" applyAlignment="0" applyProtection="0"/>
    <xf numFmtId="168" fontId="51" fillId="43" borderId="36" applyNumberFormat="0" applyAlignment="0" applyProtection="0"/>
    <xf numFmtId="168" fontId="51" fillId="43" borderId="36" applyNumberFormat="0" applyAlignment="0" applyProtection="0"/>
    <xf numFmtId="169" fontId="51" fillId="43" borderId="36" applyNumberFormat="0" applyAlignment="0" applyProtection="0"/>
    <xf numFmtId="168" fontId="51" fillId="43" borderId="36" applyNumberFormat="0" applyAlignment="0" applyProtection="0"/>
    <xf numFmtId="0" fontId="49" fillId="43" borderId="36"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2" applyNumberFormat="0" applyFill="0" applyAlignment="0" applyProtection="0"/>
    <xf numFmtId="0" fontId="53" fillId="0" borderId="31" applyNumberFormat="0" applyFill="0" applyAlignment="0" applyProtection="0"/>
    <xf numFmtId="168" fontId="54" fillId="0" borderId="42" applyNumberFormat="0" applyFill="0" applyAlignment="0" applyProtection="0"/>
    <xf numFmtId="168" fontId="54" fillId="0" borderId="42" applyNumberFormat="0" applyFill="0" applyAlignment="0" applyProtection="0"/>
    <xf numFmtId="169" fontId="54" fillId="0" borderId="42" applyNumberFormat="0" applyFill="0" applyAlignment="0" applyProtection="0"/>
    <xf numFmtId="0" fontId="52" fillId="0" borderId="42"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168" fontId="54" fillId="0" borderId="42" applyNumberFormat="0" applyFill="0" applyAlignment="0" applyProtection="0"/>
    <xf numFmtId="169" fontId="54" fillId="0" borderId="42" applyNumberFormat="0" applyFill="0" applyAlignment="0" applyProtection="0"/>
    <xf numFmtId="168" fontId="54" fillId="0" borderId="42" applyNumberFormat="0" applyFill="0" applyAlignment="0" applyProtection="0"/>
    <xf numFmtId="168" fontId="54" fillId="0" borderId="42" applyNumberFormat="0" applyFill="0" applyAlignment="0" applyProtection="0"/>
    <xf numFmtId="169" fontId="54" fillId="0" borderId="42" applyNumberFormat="0" applyFill="0" applyAlignment="0" applyProtection="0"/>
    <xf numFmtId="168" fontId="54" fillId="0" borderId="42" applyNumberFormat="0" applyFill="0" applyAlignment="0" applyProtection="0"/>
    <xf numFmtId="168" fontId="54" fillId="0" borderId="42" applyNumberFormat="0" applyFill="0" applyAlignment="0" applyProtection="0"/>
    <xf numFmtId="169" fontId="54" fillId="0" borderId="42" applyNumberFormat="0" applyFill="0" applyAlignment="0" applyProtection="0"/>
    <xf numFmtId="168" fontId="54" fillId="0" borderId="42" applyNumberFormat="0" applyFill="0" applyAlignment="0" applyProtection="0"/>
    <xf numFmtId="168" fontId="54" fillId="0" borderId="42" applyNumberFormat="0" applyFill="0" applyAlignment="0" applyProtection="0"/>
    <xf numFmtId="169" fontId="54" fillId="0" borderId="42" applyNumberFormat="0" applyFill="0" applyAlignment="0" applyProtection="0"/>
    <xf numFmtId="168" fontId="54" fillId="0" borderId="42" applyNumberFormat="0" applyFill="0" applyAlignment="0" applyProtection="0"/>
    <xf numFmtId="0" fontId="52" fillId="0" borderId="42"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3"/>
    <xf numFmtId="169" fontId="9" fillId="0" borderId="43"/>
    <xf numFmtId="168" fontId="9"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168" fontId="2" fillId="0" borderId="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2" fillId="74" borderId="44" applyNumberFormat="0" applyFont="0" applyAlignment="0" applyProtection="0"/>
    <xf numFmtId="0" fontId="10" fillId="74" borderId="44" applyNumberFormat="0" applyFont="0" applyAlignment="0" applyProtection="0"/>
    <xf numFmtId="168" fontId="2" fillId="0" borderId="0"/>
    <xf numFmtId="0" fontId="10" fillId="74" borderId="44" applyNumberFormat="0" applyFont="0" applyAlignment="0" applyProtection="0"/>
    <xf numFmtId="0" fontId="10"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10" fillId="74" borderId="44" applyNumberFormat="0" applyFont="0" applyAlignment="0" applyProtection="0"/>
    <xf numFmtId="0" fontId="2"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169" fontId="2" fillId="0" borderId="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2" fillId="74" borderId="44" applyNumberFormat="0" applyFont="0" applyAlignment="0" applyProtection="0"/>
    <xf numFmtId="0" fontId="2" fillId="0" borderId="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1" fillId="11" borderId="33"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10"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69" fontId="2" fillId="0" borderId="0"/>
    <xf numFmtId="0" fontId="2" fillId="74" borderId="44" applyNumberFormat="0" applyFont="0" applyAlignment="0" applyProtection="0"/>
    <xf numFmtId="168" fontId="2" fillId="0" borderId="0"/>
    <xf numFmtId="0" fontId="2" fillId="74" borderId="44" applyNumberFormat="0" applyFont="0" applyAlignment="0" applyProtection="0"/>
    <xf numFmtId="168" fontId="2" fillId="0" borderId="0"/>
    <xf numFmtId="0" fontId="2" fillId="74" borderId="44" applyNumberFormat="0" applyFont="0" applyAlignment="0" applyProtection="0"/>
    <xf numFmtId="0" fontId="2" fillId="74" borderId="44" applyNumberFormat="0" applyFont="0" applyAlignment="0" applyProtection="0"/>
    <xf numFmtId="169" fontId="2" fillId="0" borderId="0"/>
    <xf numFmtId="168" fontId="2" fillId="0" borderId="0"/>
    <xf numFmtId="0" fontId="2" fillId="74" borderId="44" applyNumberFormat="0" applyFont="0" applyAlignment="0" applyProtection="0"/>
    <xf numFmtId="168" fontId="2" fillId="0" borderId="0"/>
    <xf numFmtId="0" fontId="2" fillId="74" borderId="44" applyNumberFormat="0" applyFont="0" applyAlignment="0" applyProtection="0"/>
    <xf numFmtId="0" fontId="2" fillId="74" borderId="44" applyNumberFormat="0" applyFont="0" applyAlignment="0" applyProtection="0"/>
    <xf numFmtId="169" fontId="2" fillId="0" borderId="0"/>
    <xf numFmtId="0" fontId="2" fillId="74" borderId="44" applyNumberFormat="0" applyFont="0" applyAlignment="0" applyProtection="0"/>
    <xf numFmtId="168" fontId="2" fillId="0" borderId="0"/>
    <xf numFmtId="0" fontId="2" fillId="74" borderId="44" applyNumberFormat="0" applyFont="0" applyAlignment="0" applyProtection="0"/>
    <xf numFmtId="168" fontId="2" fillId="0" borderId="0"/>
    <xf numFmtId="0" fontId="2" fillId="74" borderId="44" applyNumberFormat="0" applyFont="0" applyAlignment="0" applyProtection="0"/>
    <xf numFmtId="0" fontId="2" fillId="74" borderId="44" applyNumberFormat="0" applyFont="0" applyAlignment="0" applyProtection="0"/>
    <xf numFmtId="169" fontId="2" fillId="0" borderId="0"/>
    <xf numFmtId="168" fontId="2" fillId="0" borderId="0"/>
    <xf numFmtId="168" fontId="2" fillId="0" borderId="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0" fontId="2" fillId="74" borderId="44"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168" fontId="68"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168" fontId="68"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169" fontId="68"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7" fillId="9" borderId="30"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0" fontId="66" fillId="64" borderId="45" applyNumberFormat="0" applyAlignment="0" applyProtection="0"/>
    <xf numFmtId="168" fontId="68" fillId="64" borderId="45" applyNumberFormat="0" applyAlignment="0" applyProtection="0"/>
    <xf numFmtId="169" fontId="68" fillId="64" borderId="45" applyNumberFormat="0" applyAlignment="0" applyProtection="0"/>
    <xf numFmtId="168" fontId="68" fillId="64" borderId="45" applyNumberFormat="0" applyAlignment="0" applyProtection="0"/>
    <xf numFmtId="168" fontId="68" fillId="64" borderId="45" applyNumberFormat="0" applyAlignment="0" applyProtection="0"/>
    <xf numFmtId="169" fontId="68" fillId="64" borderId="45" applyNumberFormat="0" applyAlignment="0" applyProtection="0"/>
    <xf numFmtId="168" fontId="68" fillId="64" borderId="45" applyNumberFormat="0" applyAlignment="0" applyProtection="0"/>
    <xf numFmtId="168" fontId="68" fillId="64" borderId="45" applyNumberFormat="0" applyAlignment="0" applyProtection="0"/>
    <xf numFmtId="169" fontId="68" fillId="64" borderId="45" applyNumberFormat="0" applyAlignment="0" applyProtection="0"/>
    <xf numFmtId="168" fontId="68" fillId="64" borderId="45" applyNumberFormat="0" applyAlignment="0" applyProtection="0"/>
    <xf numFmtId="168" fontId="68" fillId="64" borderId="45" applyNumberFormat="0" applyAlignment="0" applyProtection="0"/>
    <xf numFmtId="169" fontId="68" fillId="64" borderId="45" applyNumberFormat="0" applyAlignment="0" applyProtection="0"/>
    <xf numFmtId="168" fontId="68" fillId="64" borderId="45" applyNumberFormat="0" applyAlignment="0" applyProtection="0"/>
    <xf numFmtId="0" fontId="66" fillId="64" borderId="45"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168" fontId="77"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168" fontId="77"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169" fontId="77"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4" fillId="0" borderId="34"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0" fontId="30" fillId="0" borderId="46" applyNumberFormat="0" applyFill="0" applyAlignment="0" applyProtection="0"/>
    <xf numFmtId="168" fontId="77" fillId="0" borderId="46" applyNumberFormat="0" applyFill="0" applyAlignment="0" applyProtection="0"/>
    <xf numFmtId="169" fontId="77" fillId="0" borderId="46" applyNumberFormat="0" applyFill="0" applyAlignment="0" applyProtection="0"/>
    <xf numFmtId="168" fontId="77" fillId="0" borderId="46" applyNumberFormat="0" applyFill="0" applyAlignment="0" applyProtection="0"/>
    <xf numFmtId="168" fontId="77" fillId="0" borderId="46" applyNumberFormat="0" applyFill="0" applyAlignment="0" applyProtection="0"/>
    <xf numFmtId="169" fontId="77" fillId="0" borderId="46" applyNumberFormat="0" applyFill="0" applyAlignment="0" applyProtection="0"/>
    <xf numFmtId="168" fontId="77" fillId="0" borderId="46" applyNumberFormat="0" applyFill="0" applyAlignment="0" applyProtection="0"/>
    <xf numFmtId="168" fontId="77" fillId="0" borderId="46" applyNumberFormat="0" applyFill="0" applyAlignment="0" applyProtection="0"/>
    <xf numFmtId="169" fontId="77" fillId="0" borderId="46" applyNumberFormat="0" applyFill="0" applyAlignment="0" applyProtection="0"/>
    <xf numFmtId="168" fontId="77" fillId="0" borderId="46" applyNumberFormat="0" applyFill="0" applyAlignment="0" applyProtection="0"/>
    <xf numFmtId="168" fontId="77" fillId="0" borderId="46" applyNumberFormat="0" applyFill="0" applyAlignment="0" applyProtection="0"/>
    <xf numFmtId="169" fontId="77" fillId="0" borderId="46" applyNumberFormat="0" applyFill="0" applyAlignment="0" applyProtection="0"/>
    <xf numFmtId="168" fontId="77" fillId="0" borderId="46" applyNumberFormat="0" applyFill="0" applyAlignment="0" applyProtection="0"/>
    <xf numFmtId="0" fontId="30" fillId="0" borderId="46" applyNumberFormat="0" applyFill="0" applyAlignment="0" applyProtection="0"/>
    <xf numFmtId="0" fontId="8" fillId="0" borderId="47"/>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4" fillId="0" borderId="0"/>
  </cellStyleXfs>
  <cellXfs count="812">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6" xfId="0" applyFont="1" applyBorder="1" applyAlignment="1">
      <alignment horizontal="right" vertical="center" wrapText="1"/>
    </xf>
    <xf numFmtId="0" fontId="2" fillId="0" borderId="14" xfId="0" applyFont="1" applyBorder="1" applyAlignment="1">
      <alignment vertical="center" wrapText="1"/>
    </xf>
    <xf numFmtId="0" fontId="2" fillId="0" borderId="16" xfId="0" applyFont="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Border="1" applyAlignment="1" applyProtection="1">
      <alignment vertical="center" wrapText="1"/>
      <protection locked="0"/>
    </xf>
    <xf numFmtId="193" fontId="84" fillId="0" borderId="3" xfId="0" applyNumberFormat="1" applyFont="1" applyBorder="1" applyAlignment="1" applyProtection="1">
      <alignment vertical="center" wrapText="1"/>
      <protection locked="0"/>
    </xf>
    <xf numFmtId="193" fontId="84" fillId="0" borderId="17" xfId="0" applyNumberFormat="1" applyFont="1" applyBorder="1" applyAlignment="1" applyProtection="1">
      <alignment vertical="center" wrapText="1"/>
      <protection locked="0"/>
    </xf>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17" xfId="0" applyNumberFormat="1" applyFont="1" applyFill="1" applyBorder="1" applyAlignment="1" applyProtection="1">
      <alignment vertical="center"/>
      <protection locked="0"/>
    </xf>
    <xf numFmtId="0" fontId="2" fillId="0" borderId="0" xfId="0" applyFont="1" applyAlignment="1">
      <alignment horizontal="right"/>
    </xf>
    <xf numFmtId="0" fontId="89" fillId="0" borderId="0" xfId="0" applyFont="1"/>
    <xf numFmtId="0" fontId="46" fillId="0" borderId="0" xfId="0" applyFont="1" applyAlignment="1" applyProtection="1">
      <alignment horizontal="right"/>
      <protection locked="0"/>
    </xf>
    <xf numFmtId="0" fontId="46" fillId="0" borderId="0" xfId="0" applyFont="1" applyAlignment="1">
      <alignment horizontal="center"/>
    </xf>
    <xf numFmtId="0" fontId="84" fillId="0" borderId="16" xfId="0" applyFont="1" applyBorder="1" applyAlignment="1">
      <alignment horizontal="center" vertical="center" wrapText="1"/>
    </xf>
    <xf numFmtId="0" fontId="84" fillId="0" borderId="3" xfId="0" applyFont="1" applyBorder="1" applyAlignment="1">
      <alignment vertical="center" wrapText="1"/>
    </xf>
    <xf numFmtId="0" fontId="84" fillId="0" borderId="19" xfId="0" applyFont="1" applyBorder="1" applyAlignment="1">
      <alignment horizontal="center" vertical="center" wrapText="1"/>
    </xf>
    <xf numFmtId="0" fontId="86" fillId="0" borderId="20"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45" fillId="0" borderId="0" xfId="0" applyFont="1" applyAlignment="1">
      <alignment horizontal="center" vertical="center" wrapText="1"/>
    </xf>
    <xf numFmtId="0" fontId="2" fillId="0" borderId="0" xfId="0" applyFont="1" applyAlignment="1">
      <alignment horizontal="right" wrapText="1"/>
    </xf>
    <xf numFmtId="0" fontId="2" fillId="0" borderId="13" xfId="0" applyFont="1" applyBorder="1"/>
    <xf numFmtId="0" fontId="2" fillId="0" borderId="16" xfId="0" applyFont="1" applyBorder="1" applyAlignment="1">
      <alignment vertical="center"/>
    </xf>
    <xf numFmtId="0" fontId="2" fillId="0" borderId="6" xfId="0" applyFont="1" applyBorder="1" applyAlignment="1">
      <alignment wrapText="1"/>
    </xf>
    <xf numFmtId="0" fontId="84" fillId="0" borderId="18" xfId="0" applyFont="1" applyBorder="1"/>
    <xf numFmtId="0" fontId="2" fillId="0" borderId="18" xfId="0" applyFont="1" applyBorder="1" applyAlignment="1">
      <alignment wrapText="1"/>
    </xf>
    <xf numFmtId="0" fontId="2" fillId="0" borderId="19" xfId="0" applyFont="1" applyBorder="1"/>
    <xf numFmtId="0" fontId="2" fillId="0" borderId="22" xfId="0" applyFont="1" applyBorder="1" applyAlignment="1">
      <alignment wrapText="1"/>
    </xf>
    <xf numFmtId="0" fontId="84" fillId="0" borderId="35" xfId="0" applyFont="1" applyBorder="1"/>
    <xf numFmtId="0" fontId="46" fillId="0" borderId="0" xfId="11" applyFont="1" applyAlignment="1">
      <alignment horizontal="right"/>
    </xf>
    <xf numFmtId="0" fontId="45" fillId="0" borderId="14" xfId="11" applyFont="1" applyBorder="1" applyAlignment="1">
      <alignment horizontal="center" vertical="center"/>
    </xf>
    <xf numFmtId="0" fontId="45" fillId="0" borderId="15"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6" xfId="0" applyFont="1" applyBorder="1" applyAlignment="1">
      <alignment horizontal="center" vertical="center"/>
    </xf>
    <xf numFmtId="0" fontId="84" fillId="0" borderId="9" xfId="0" applyFont="1" applyBorder="1" applyAlignment="1">
      <alignment wrapText="1"/>
    </xf>
    <xf numFmtId="0" fontId="84" fillId="0" borderId="0" xfId="0" applyFont="1" applyAlignment="1">
      <alignment horizontal="center" vertical="center"/>
    </xf>
    <xf numFmtId="0" fontId="2" fillId="0" borderId="13" xfId="9" applyFont="1" applyBorder="1" applyAlignment="1" applyProtection="1">
      <alignment horizontal="center" vertical="center"/>
      <protection locked="0"/>
    </xf>
    <xf numFmtId="0" fontId="45" fillId="3" borderId="4" xfId="9" applyFont="1" applyFill="1" applyBorder="1" applyAlignment="1" applyProtection="1">
      <alignment horizontal="center" vertical="center" wrapText="1"/>
      <protection locked="0"/>
    </xf>
    <xf numFmtId="164" fontId="2" fillId="3" borderId="15" xfId="2" applyNumberFormat="1" applyFont="1" applyFill="1" applyBorder="1" applyAlignment="1" applyProtection="1">
      <alignment horizontal="center" vertical="center"/>
      <protection locked="0"/>
    </xf>
    <xf numFmtId="0" fontId="2" fillId="0" borderId="16" xfId="9" applyFont="1" applyBorder="1" applyAlignment="1" applyProtection="1">
      <alignment horizontal="center" vertical="center"/>
      <protection locked="0"/>
    </xf>
    <xf numFmtId="0" fontId="86" fillId="36" borderId="3" xfId="0" applyFont="1" applyFill="1" applyBorder="1" applyAlignment="1">
      <alignment horizontal="left" vertical="top" wrapText="1"/>
    </xf>
    <xf numFmtId="193" fontId="2" fillId="36" borderId="17" xfId="2" applyNumberFormat="1" applyFont="1" applyFill="1" applyBorder="1" applyAlignment="1" applyProtection="1">
      <alignment vertical="top"/>
    </xf>
    <xf numFmtId="0" fontId="2" fillId="3" borderId="5" xfId="13" applyFont="1" applyFill="1" applyBorder="1" applyAlignment="1" applyProtection="1">
      <alignment vertical="center" wrapText="1"/>
      <protection locked="0"/>
    </xf>
    <xf numFmtId="193" fontId="2" fillId="3" borderId="17"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7" xfId="2" applyNumberFormat="1" applyFont="1" applyFill="1" applyBorder="1" applyAlignment="1" applyProtection="1">
      <alignment vertical="top" wrapText="1"/>
    </xf>
    <xf numFmtId="0" fontId="2" fillId="3" borderId="5" xfId="13" applyFont="1" applyFill="1" applyBorder="1" applyAlignment="1" applyProtection="1">
      <alignment horizontal="left" vertical="center" wrapText="1"/>
      <protection locked="0"/>
    </xf>
    <xf numFmtId="193" fontId="2" fillId="3" borderId="17"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6" borderId="3" xfId="2" applyNumberFormat="1" applyFont="1" applyFill="1" applyBorder="1" applyAlignment="1" applyProtection="1">
      <alignment horizontal="left" vertical="top" wrapText="1"/>
    </xf>
    <xf numFmtId="0" fontId="2" fillId="0" borderId="16"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7"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0" xfId="13" applyFont="1" applyFill="1" applyBorder="1" applyAlignment="1" applyProtection="1">
      <alignment vertical="center" wrapText="1"/>
      <protection locked="0"/>
    </xf>
    <xf numFmtId="193" fontId="2" fillId="36" borderId="21" xfId="2" applyNumberFormat="1" applyFont="1" applyFill="1" applyBorder="1" applyAlignment="1" applyProtection="1">
      <alignment vertical="top" wrapText="1"/>
    </xf>
    <xf numFmtId="0" fontId="45" fillId="0" borderId="0" xfId="11" applyFont="1"/>
    <xf numFmtId="167" fontId="85" fillId="0" borderId="0" xfId="0" applyNumberFormat="1" applyFont="1" applyAlignment="1">
      <alignment horizontal="center"/>
    </xf>
    <xf numFmtId="167" fontId="84" fillId="0" borderId="55" xfId="0" applyNumberFormat="1" applyFont="1" applyBorder="1" applyAlignment="1">
      <alignment horizontal="center"/>
    </xf>
    <xf numFmtId="167" fontId="92" fillId="0" borderId="0" xfId="0" applyNumberFormat="1" applyFont="1" applyAlignment="1">
      <alignment horizontal="center"/>
    </xf>
    <xf numFmtId="167" fontId="84" fillId="0" borderId="57" xfId="0" applyNumberFormat="1" applyFont="1" applyBorder="1" applyAlignment="1">
      <alignment horizontal="center"/>
    </xf>
    <xf numFmtId="167" fontId="90" fillId="0" borderId="0" xfId="0" applyNumberFormat="1" applyFont="1" applyAlignment="1">
      <alignment horizontal="center"/>
    </xf>
    <xf numFmtId="167" fontId="84" fillId="0" borderId="58" xfId="0" applyNumberFormat="1" applyFont="1" applyBorder="1" applyAlignment="1">
      <alignment horizontal="center"/>
    </xf>
    <xf numFmtId="0" fontId="84" fillId="0" borderId="16" xfId="0" applyFont="1" applyBorder="1" applyAlignment="1">
      <alignment vertical="center"/>
    </xf>
    <xf numFmtId="193" fontId="84" fillId="0" borderId="3" xfId="0" applyNumberFormat="1" applyFont="1" applyBorder="1"/>
    <xf numFmtId="0" fontId="2" fillId="3" borderId="19" xfId="9" applyFont="1" applyFill="1" applyBorder="1" applyAlignment="1" applyProtection="1">
      <alignment horizontal="left" vertical="center"/>
      <protection locked="0"/>
    </xf>
    <xf numFmtId="0" fontId="45" fillId="3" borderId="20" xfId="16" applyFont="1" applyFill="1" applyBorder="1" applyProtection="1">
      <protection locked="0"/>
    </xf>
    <xf numFmtId="193" fontId="84" fillId="36" borderId="20" xfId="0" applyNumberFormat="1" applyFont="1" applyFill="1" applyBorder="1"/>
    <xf numFmtId="0" fontId="86" fillId="0" borderId="0" xfId="0" applyFont="1" applyAlignment="1">
      <alignment horizontal="center"/>
    </xf>
    <xf numFmtId="0" fontId="84" fillId="0" borderId="13" xfId="0" applyFont="1" applyBorder="1"/>
    <xf numFmtId="0" fontId="84" fillId="0" borderId="15" xfId="0" applyFont="1" applyBorder="1"/>
    <xf numFmtId="0" fontId="84" fillId="0" borderId="17" xfId="0" applyFont="1" applyBorder="1" applyAlignment="1">
      <alignment horizontal="center" vertical="center"/>
    </xf>
    <xf numFmtId="164" fontId="2" fillId="3" borderId="16"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7" xfId="1" applyNumberFormat="1" applyFont="1" applyFill="1" applyBorder="1" applyAlignment="1" applyProtection="1">
      <alignment horizontal="center" vertical="center" wrapText="1"/>
      <protection locked="0"/>
    </xf>
    <xf numFmtId="0" fontId="2" fillId="3" borderId="16" xfId="5" applyFill="1" applyBorder="1" applyAlignment="1" applyProtection="1">
      <alignment horizontal="right" vertical="center"/>
      <protection locked="0"/>
    </xf>
    <xf numFmtId="193" fontId="84" fillId="0" borderId="16" xfId="0" applyNumberFormat="1" applyFont="1" applyBorder="1"/>
    <xf numFmtId="193" fontId="84" fillId="0" borderId="17" xfId="0" applyNumberFormat="1" applyFont="1" applyBorder="1"/>
    <xf numFmtId="193" fontId="84" fillId="36" borderId="49" xfId="0" applyNumberFormat="1" applyFont="1" applyFill="1" applyBorder="1"/>
    <xf numFmtId="0" fontId="45" fillId="3" borderId="21" xfId="16" applyFont="1" applyFill="1" applyBorder="1" applyProtection="1">
      <protection locked="0"/>
    </xf>
    <xf numFmtId="193" fontId="84" fillId="36" borderId="19" xfId="0" applyNumberFormat="1" applyFont="1" applyFill="1" applyBorder="1"/>
    <xf numFmtId="193" fontId="84" fillId="36" borderId="21" xfId="0" applyNumberFormat="1" applyFont="1" applyFill="1" applyBorder="1"/>
    <xf numFmtId="193" fontId="84" fillId="36" borderId="50" xfId="0" applyNumberFormat="1" applyFont="1" applyFill="1" applyBorder="1"/>
    <xf numFmtId="0" fontId="84" fillId="0" borderId="14" xfId="0" applyFont="1" applyBorder="1"/>
    <xf numFmtId="0" fontId="89" fillId="0" borderId="0" xfId="0" applyFont="1" applyAlignment="1">
      <alignment wrapText="1"/>
    </xf>
    <xf numFmtId="0" fontId="84" fillId="0" borderId="16" xfId="0" applyFont="1" applyBorder="1"/>
    <xf numFmtId="0" fontId="84" fillId="0" borderId="3" xfId="0" applyFont="1" applyBorder="1"/>
    <xf numFmtId="0" fontId="84" fillId="0" borderId="59" xfId="0" applyFont="1" applyBorder="1" applyAlignment="1">
      <alignment wrapText="1"/>
    </xf>
    <xf numFmtId="0" fontId="84" fillId="0" borderId="19" xfId="0" applyFont="1" applyBorder="1"/>
    <xf numFmtId="0" fontId="86" fillId="0" borderId="20" xfId="0" applyFont="1" applyBorder="1"/>
    <xf numFmtId="193" fontId="45" fillId="36" borderId="20" xfId="16" applyNumberFormat="1" applyFont="1" applyFill="1" applyBorder="1" applyProtection="1">
      <protection locked="0"/>
    </xf>
    <xf numFmtId="0" fontId="84" fillId="0" borderId="51" xfId="0" applyFont="1" applyBorder="1" applyAlignment="1">
      <alignment horizontal="center"/>
    </xf>
    <xf numFmtId="0" fontId="84" fillId="0" borderId="52" xfId="0" applyFont="1" applyBorder="1" applyAlignment="1">
      <alignment horizontal="center"/>
    </xf>
    <xf numFmtId="0" fontId="84" fillId="0" borderId="14" xfId="0" applyFont="1" applyBorder="1" applyAlignment="1">
      <alignment horizontal="center"/>
    </xf>
    <xf numFmtId="0" fontId="84" fillId="0" borderId="15" xfId="0" applyFont="1" applyBorder="1" applyAlignment="1">
      <alignment horizontal="center"/>
    </xf>
    <xf numFmtId="0" fontId="89" fillId="0" borderId="0" xfId="0" applyFont="1" applyAlignment="1">
      <alignment horizontal="center"/>
    </xf>
    <xf numFmtId="0" fontId="2" fillId="3" borderId="16" xfId="5" applyFill="1" applyBorder="1" applyAlignment="1" applyProtection="1">
      <alignment horizontal="left" vertical="center"/>
      <protection locked="0"/>
    </xf>
    <xf numFmtId="0" fontId="2" fillId="3" borderId="3" xfId="5" applyFill="1" applyBorder="1" applyProtection="1">
      <protection locked="0"/>
    </xf>
    <xf numFmtId="0" fontId="2" fillId="0" borderId="3" xfId="13" applyFont="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ill="1" applyBorder="1" applyProtection="1">
      <protection locked="0"/>
    </xf>
    <xf numFmtId="193" fontId="2" fillId="36" borderId="3" xfId="1" applyNumberFormat="1" applyFont="1" applyFill="1" applyBorder="1" applyProtection="1">
      <protection locked="0"/>
    </xf>
    <xf numFmtId="193" fontId="2" fillId="3" borderId="3" xfId="5" applyNumberFormat="1" applyFill="1" applyBorder="1" applyProtection="1">
      <protection locked="0"/>
    </xf>
    <xf numFmtId="3" fontId="2" fillId="36" borderId="17" xfId="5" applyNumberForma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xf numFmtId="3" fontId="45" fillId="36" borderId="20" xfId="16" applyNumberFormat="1" applyFont="1" applyFill="1" applyBorder="1" applyProtection="1">
      <protection locked="0"/>
    </xf>
    <xf numFmtId="193" fontId="45" fillId="36" borderId="20" xfId="1" applyNumberFormat="1" applyFont="1" applyFill="1" applyBorder="1" applyAlignment="1" applyProtection="1">
      <protection locked="0"/>
    </xf>
    <xf numFmtId="193" fontId="2" fillId="3" borderId="20" xfId="5" applyNumberFormat="1" applyFill="1" applyBorder="1" applyProtection="1">
      <protection locked="0"/>
    </xf>
    <xf numFmtId="164" fontId="45" fillId="36" borderId="21" xfId="1" applyNumberFormat="1" applyFont="1" applyFill="1" applyBorder="1" applyAlignment="1" applyProtection="1">
      <protection locked="0"/>
    </xf>
    <xf numFmtId="193" fontId="84" fillId="0" borderId="0" xfId="0" applyNumberFormat="1" applyFont="1"/>
    <xf numFmtId="0" fontId="45" fillId="0" borderId="23" xfId="0" applyFont="1" applyBorder="1" applyAlignment="1">
      <alignment vertical="center" wrapText="1"/>
    </xf>
    <xf numFmtId="0" fontId="91"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4"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0" xfId="0" applyFont="1" applyBorder="1" applyAlignment="1">
      <alignment vertical="center" wrapText="1"/>
    </xf>
    <xf numFmtId="0" fontId="2" fillId="0" borderId="13" xfId="11" applyBorder="1" applyAlignment="1">
      <alignment vertical="center"/>
    </xf>
    <xf numFmtId="0" fontId="2" fillId="0" borderId="14" xfId="11" applyBorder="1" applyAlignment="1">
      <alignment vertical="center"/>
    </xf>
    <xf numFmtId="193" fontId="86" fillId="36" borderId="20" xfId="0" applyNumberFormat="1" applyFont="1" applyFill="1" applyBorder="1" applyAlignment="1">
      <alignment horizontal="center" vertical="center"/>
    </xf>
    <xf numFmtId="0" fontId="84" fillId="0" borderId="3" xfId="0" applyFont="1" applyBorder="1" applyAlignment="1">
      <alignment wrapText="1"/>
    </xf>
    <xf numFmtId="0" fontId="86" fillId="36" borderId="3" xfId="0" applyFont="1" applyFill="1" applyBorder="1" applyAlignment="1">
      <alignment wrapText="1"/>
    </xf>
    <xf numFmtId="0" fontId="86" fillId="36" borderId="20" xfId="0" applyFont="1" applyFill="1" applyBorder="1" applyAlignment="1">
      <alignment wrapText="1"/>
    </xf>
    <xf numFmtId="0" fontId="84" fillId="0" borderId="13" xfId="0" applyFont="1" applyBorder="1" applyAlignment="1">
      <alignment horizontal="center" vertical="center"/>
    </xf>
    <xf numFmtId="193" fontId="84" fillId="36" borderId="15" xfId="0" applyNumberFormat="1" applyFont="1" applyFill="1" applyBorder="1" applyAlignment="1">
      <alignment horizontal="center" vertical="center"/>
    </xf>
    <xf numFmtId="193" fontId="84" fillId="0" borderId="17" xfId="0" applyNumberFormat="1" applyFont="1" applyBorder="1" applyAlignment="1">
      <alignment wrapText="1"/>
    </xf>
    <xf numFmtId="193" fontId="84" fillId="36" borderId="17" xfId="0" applyNumberFormat="1" applyFont="1" applyFill="1" applyBorder="1" applyAlignment="1">
      <alignment horizontal="center" vertical="center" wrapText="1"/>
    </xf>
    <xf numFmtId="193" fontId="84" fillId="36" borderId="21" xfId="0" applyNumberFormat="1" applyFont="1" applyFill="1" applyBorder="1" applyAlignment="1">
      <alignment horizontal="center" vertical="center" wrapText="1"/>
    </xf>
    <xf numFmtId="0" fontId="45" fillId="0" borderId="0" xfId="11" applyFont="1" applyAlignment="1">
      <alignment horizontal="center"/>
    </xf>
    <xf numFmtId="0" fontId="2" fillId="3" borderId="3" xfId="11" applyFill="1" applyBorder="1" applyAlignment="1">
      <alignment horizontal="center" vertical="center" wrapText="1"/>
    </xf>
    <xf numFmtId="0" fontId="45" fillId="0" borderId="0" xfId="8" applyFont="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3" xfId="0" applyFont="1" applyBorder="1" applyAlignment="1">
      <alignment horizontal="center" vertical="center" wrapText="1"/>
    </xf>
    <xf numFmtId="0" fontId="84" fillId="0" borderId="14" xfId="0" applyFont="1" applyBorder="1" applyAlignment="1">
      <alignment horizontal="left" vertical="center" wrapText="1" indent="2"/>
    </xf>
    <xf numFmtId="0" fontId="95" fillId="0" borderId="0" xfId="11" applyFont="1"/>
    <xf numFmtId="0" fontId="96"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2" fillId="0" borderId="17" xfId="1" applyNumberFormat="1" applyFont="1" applyFill="1" applyBorder="1" applyAlignment="1" applyProtection="1">
      <alignment horizontal="center" vertical="center" wrapText="1"/>
      <protection locked="0"/>
    </xf>
    <xf numFmtId="0" fontId="3" fillId="0" borderId="51" xfId="0" applyFont="1" applyBorder="1"/>
    <xf numFmtId="0" fontId="3" fillId="0" borderId="52" xfId="0" applyFont="1" applyBorder="1"/>
    <xf numFmtId="0" fontId="3" fillId="0" borderId="14" xfId="0" applyFont="1" applyBorder="1" applyAlignment="1">
      <alignment horizontal="center" vertical="center"/>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98" fillId="0" borderId="0" xfId="0" applyFont="1"/>
    <xf numFmtId="0" fontId="3" fillId="0" borderId="59" xfId="0" applyFont="1" applyBorder="1"/>
    <xf numFmtId="193" fontId="84" fillId="0" borderId="18" xfId="0" applyNumberFormat="1" applyFont="1" applyBorder="1"/>
    <xf numFmtId="0" fontId="3" fillId="0" borderId="14" xfId="0" applyFont="1" applyBorder="1" applyAlignment="1">
      <alignment wrapText="1"/>
    </xf>
    <xf numFmtId="0" fontId="3" fillId="0" borderId="24" xfId="0" applyFont="1" applyBorder="1" applyAlignment="1">
      <alignment wrapText="1"/>
    </xf>
    <xf numFmtId="0" fontId="3" fillId="0" borderId="15" xfId="0" applyFont="1" applyBorder="1" applyAlignment="1">
      <alignment wrapText="1"/>
    </xf>
    <xf numFmtId="0" fontId="3" fillId="0" borderId="3" xfId="0" applyFont="1" applyBorder="1" applyAlignment="1">
      <alignment horizontal="center" vertical="center" wrapText="1"/>
    </xf>
    <xf numFmtId="193" fontId="3" fillId="0" borderId="3" xfId="0" applyNumberFormat="1" applyFont="1" applyBorder="1"/>
    <xf numFmtId="193" fontId="3" fillId="0" borderId="6" xfId="0" applyNumberFormat="1" applyFont="1" applyBorder="1"/>
    <xf numFmtId="193" fontId="3" fillId="36" borderId="20" xfId="0" applyNumberFormat="1" applyFont="1" applyFill="1" applyBorder="1"/>
    <xf numFmtId="9" fontId="3" fillId="0" borderId="17" xfId="20962" applyFont="1" applyBorder="1"/>
    <xf numFmtId="9" fontId="3" fillId="36" borderId="21" xfId="20962" applyFont="1" applyFill="1" applyBorder="1"/>
    <xf numFmtId="0" fontId="86" fillId="0" borderId="0" xfId="0" applyFont="1" applyAlignment="1">
      <alignment horizontal="center" wrapText="1"/>
    </xf>
    <xf numFmtId="167" fontId="84" fillId="0" borderId="3" xfId="0" applyNumberFormat="1" applyFont="1" applyBorder="1"/>
    <xf numFmtId="167" fontId="84" fillId="36" borderId="20" xfId="0" applyNumberFormat="1" applyFont="1" applyFill="1" applyBorder="1"/>
    <xf numFmtId="0" fontId="84" fillId="0" borderId="64" xfId="0" applyFont="1" applyBorder="1" applyAlignment="1">
      <alignment vertical="center" wrapText="1"/>
    </xf>
    <xf numFmtId="193" fontId="86" fillId="36" borderId="20"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2" xfId="0" applyFont="1" applyFill="1" applyBorder="1" applyAlignment="1">
      <alignment wrapText="1"/>
    </xf>
    <xf numFmtId="193" fontId="2" fillId="0" borderId="3" xfId="0" applyNumberFormat="1" applyFont="1" applyBorder="1" applyAlignment="1" applyProtection="1">
      <alignment horizontal="right" vertical="center" wrapText="1"/>
      <protection locked="0"/>
    </xf>
    <xf numFmtId="193" fontId="45" fillId="0" borderId="3" xfId="0" applyNumberFormat="1" applyFont="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100" fillId="3" borderId="74" xfId="0" applyFont="1" applyFill="1" applyBorder="1" applyAlignment="1">
      <alignment horizontal="left"/>
    </xf>
    <xf numFmtId="0" fontId="4" fillId="3" borderId="77" xfId="0" applyFont="1" applyFill="1" applyBorder="1" applyAlignment="1">
      <alignment vertical="center"/>
    </xf>
    <xf numFmtId="0" fontId="3" fillId="3" borderId="78" xfId="0" applyFont="1" applyFill="1" applyBorder="1" applyAlignment="1">
      <alignment vertical="center"/>
    </xf>
    <xf numFmtId="0" fontId="3" fillId="0" borderId="63" xfId="0" applyFont="1" applyBorder="1" applyAlignment="1">
      <alignment horizontal="center" vertical="center"/>
    </xf>
    <xf numFmtId="0" fontId="3" fillId="0" borderId="5" xfId="0" applyFont="1" applyBorder="1" applyAlignment="1">
      <alignment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4" fillId="0" borderId="20" xfId="0" applyFont="1" applyBorder="1" applyAlignment="1">
      <alignment vertical="center"/>
    </xf>
    <xf numFmtId="0" fontId="3" fillId="3" borderId="59"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vertical="center"/>
    </xf>
    <xf numFmtId="0" fontId="3" fillId="0" borderId="80" xfId="0" applyFont="1" applyBorder="1" applyAlignment="1">
      <alignment horizontal="center" vertical="center"/>
    </xf>
    <xf numFmtId="169" fontId="9" fillId="37" borderId="22" xfId="20" applyBorder="1"/>
    <xf numFmtId="169" fontId="9" fillId="37" borderId="81" xfId="20" applyBorder="1"/>
    <xf numFmtId="169" fontId="9" fillId="37" borderId="23" xfId="20" applyBorder="1"/>
    <xf numFmtId="0" fontId="3" fillId="0" borderId="83" xfId="0" applyFont="1" applyBorder="1" applyAlignment="1">
      <alignment horizontal="center" vertical="center"/>
    </xf>
    <xf numFmtId="0" fontId="3" fillId="0" borderId="84" xfId="0" applyFont="1" applyBorder="1" applyAlignment="1">
      <alignment vertical="center"/>
    </xf>
    <xf numFmtId="0" fontId="4" fillId="0" borderId="0" xfId="0" applyFont="1" applyAlignment="1">
      <alignment horizontal="center"/>
    </xf>
    <xf numFmtId="0" fontId="86" fillId="0" borderId="75" xfId="0" applyFont="1" applyBorder="1" applyAlignment="1">
      <alignment horizontal="center" vertical="center" wrapText="1"/>
    </xf>
    <xf numFmtId="0" fontId="86" fillId="0" borderId="76" xfId="0" applyFont="1" applyBorder="1" applyAlignment="1">
      <alignment horizontal="center" vertical="center" wrapText="1"/>
    </xf>
    <xf numFmtId="0" fontId="4" fillId="36" borderId="14" xfId="0" applyFont="1" applyFill="1" applyBorder="1" applyAlignment="1">
      <alignment horizontal="center" vertical="center" wrapText="1"/>
    </xf>
    <xf numFmtId="0" fontId="4" fillId="36" borderId="15" xfId="0" applyFont="1" applyFill="1" applyBorder="1" applyAlignment="1">
      <alignment horizontal="center" vertical="center" wrapText="1"/>
    </xf>
    <xf numFmtId="0" fontId="4" fillId="36" borderId="16" xfId="0" applyFont="1" applyFill="1" applyBorder="1" applyAlignment="1">
      <alignment horizontal="left" vertical="center" wrapText="1"/>
    </xf>
    <xf numFmtId="0" fontId="4" fillId="36" borderId="76" xfId="0" applyFont="1" applyFill="1" applyBorder="1" applyAlignment="1">
      <alignment horizontal="left" vertical="center" wrapText="1"/>
    </xf>
    <xf numFmtId="0" fontId="3" fillId="0" borderId="16" xfId="0" applyFont="1" applyBorder="1" applyAlignment="1">
      <alignment horizontal="right" vertical="center" wrapText="1"/>
    </xf>
    <xf numFmtId="0" fontId="101" fillId="0" borderId="16" xfId="0" applyFont="1" applyBorder="1" applyAlignment="1">
      <alignment horizontal="right" vertical="center" wrapText="1"/>
    </xf>
    <xf numFmtId="0" fontId="4" fillId="0" borderId="16" xfId="0" applyFont="1" applyBorder="1" applyAlignment="1">
      <alignment horizontal="left" vertical="center" wrapText="1"/>
    </xf>
    <xf numFmtId="0" fontId="4" fillId="0" borderId="0" xfId="20963" applyFont="1" applyAlignment="1" applyProtection="1">
      <alignment horizontal="left" vertical="center"/>
      <protection locked="0"/>
    </xf>
    <xf numFmtId="0" fontId="3" fillId="0" borderId="0" xfId="0" applyFont="1" applyAlignment="1">
      <alignment horizontal="left" vertical="center"/>
    </xf>
    <xf numFmtId="0" fontId="101" fillId="0" borderId="0" xfId="0" applyFont="1" applyAlignment="1">
      <alignment horizontal="left" vertical="center"/>
    </xf>
    <xf numFmtId="49" fontId="102" fillId="0" borderId="19" xfId="5" applyNumberFormat="1" applyFont="1" applyBorder="1" applyAlignment="1" applyProtection="1">
      <alignment horizontal="left" vertical="center"/>
      <protection locked="0"/>
    </xf>
    <xf numFmtId="0" fontId="103" fillId="0" borderId="20" xfId="9" applyFont="1" applyBorder="1" applyAlignment="1" applyProtection="1">
      <alignment horizontal="left" vertical="center" wrapText="1"/>
      <protection locked="0"/>
    </xf>
    <xf numFmtId="0" fontId="84" fillId="0" borderId="75" xfId="0" applyFont="1" applyBorder="1" applyAlignment="1">
      <alignment vertical="center" wrapText="1"/>
    </xf>
    <xf numFmtId="14" fontId="2" fillId="3" borderId="75" xfId="8" quotePrefix="1" applyNumberFormat="1" applyFont="1" applyFill="1" applyBorder="1" applyAlignment="1" applyProtection="1">
      <alignment horizontal="left"/>
      <protection locked="0"/>
    </xf>
    <xf numFmtId="3" fontId="104" fillId="36" borderId="76" xfId="0" applyNumberFormat="1" applyFont="1" applyFill="1" applyBorder="1" applyAlignment="1">
      <alignment vertical="center" wrapText="1"/>
    </xf>
    <xf numFmtId="3" fontId="104" fillId="36" borderId="20" xfId="0" applyNumberFormat="1" applyFont="1" applyFill="1" applyBorder="1" applyAlignment="1">
      <alignment vertical="center" wrapText="1"/>
    </xf>
    <xf numFmtId="3" fontId="104" fillId="36" borderId="21" xfId="0" applyNumberFormat="1" applyFont="1" applyFill="1" applyBorder="1" applyAlignment="1">
      <alignment vertical="center" wrapText="1"/>
    </xf>
    <xf numFmtId="0" fontId="6" fillId="0" borderId="75" xfId="17" applyFill="1" applyBorder="1" applyAlignment="1" applyProtection="1"/>
    <xf numFmtId="49" fontId="84" fillId="0" borderId="75"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6" borderId="91" xfId="20964" applyFont="1" applyFill="1" applyBorder="1">
      <alignment vertical="center"/>
    </xf>
    <xf numFmtId="0" fontId="45" fillId="76" borderId="92" xfId="20964" applyFont="1" applyFill="1" applyBorder="1">
      <alignment vertical="center"/>
    </xf>
    <xf numFmtId="0" fontId="45" fillId="76" borderId="89" xfId="20964" applyFont="1" applyFill="1" applyBorder="1">
      <alignment vertical="center"/>
    </xf>
    <xf numFmtId="0" fontId="106" fillId="70" borderId="88" xfId="20964" applyFont="1" applyFill="1" applyBorder="1" applyAlignment="1">
      <alignment horizontal="center" vertical="center"/>
    </xf>
    <xf numFmtId="0" fontId="106" fillId="70" borderId="89" xfId="20964" applyFont="1" applyFill="1" applyBorder="1" applyAlignment="1">
      <alignment horizontal="left" vertical="center" wrapText="1"/>
    </xf>
    <xf numFmtId="164" fontId="106" fillId="0" borderId="90" xfId="7" applyNumberFormat="1" applyFont="1" applyFill="1" applyBorder="1" applyAlignment="1" applyProtection="1">
      <alignment horizontal="right" vertical="center"/>
      <protection locked="0"/>
    </xf>
    <xf numFmtId="0" fontId="105" fillId="77" borderId="90" xfId="20964" applyFont="1" applyFill="1" applyBorder="1" applyAlignment="1">
      <alignment horizontal="center" vertical="center"/>
    </xf>
    <xf numFmtId="0" fontId="105" fillId="77" borderId="92" xfId="20964" applyFont="1" applyFill="1" applyBorder="1" applyAlignment="1">
      <alignment vertical="top" wrapText="1"/>
    </xf>
    <xf numFmtId="164" fontId="45" fillId="76" borderId="89" xfId="7" applyNumberFormat="1" applyFont="1" applyFill="1" applyBorder="1" applyAlignment="1">
      <alignment horizontal="right" vertical="center"/>
    </xf>
    <xf numFmtId="0" fontId="107" fillId="70" borderId="88" xfId="20964" applyFont="1" applyFill="1" applyBorder="1" applyAlignment="1">
      <alignment horizontal="center" vertical="center"/>
    </xf>
    <xf numFmtId="0" fontId="106" fillId="70" borderId="92" xfId="20964" applyFont="1" applyFill="1" applyBorder="1" applyAlignment="1">
      <alignment vertical="center" wrapText="1"/>
    </xf>
    <xf numFmtId="0" fontId="106" fillId="70" borderId="89" xfId="20964" applyFont="1" applyFill="1" applyBorder="1" applyAlignment="1">
      <alignment horizontal="left" vertical="center"/>
    </xf>
    <xf numFmtId="0" fontId="107" fillId="3" borderId="88" xfId="20964" applyFont="1" applyFill="1" applyBorder="1" applyAlignment="1">
      <alignment horizontal="center" vertical="center"/>
    </xf>
    <xf numFmtId="0" fontId="106" fillId="3" borderId="89" xfId="20964" applyFont="1" applyFill="1" applyBorder="1" applyAlignment="1">
      <alignment horizontal="left" vertical="center"/>
    </xf>
    <xf numFmtId="0" fontId="107" fillId="0" borderId="88" xfId="20964" applyFont="1" applyBorder="1" applyAlignment="1">
      <alignment horizontal="center" vertical="center"/>
    </xf>
    <xf numFmtId="0" fontId="106" fillId="0" borderId="89" xfId="20964" applyFont="1" applyBorder="1" applyAlignment="1">
      <alignment horizontal="left" vertical="center"/>
    </xf>
    <xf numFmtId="0" fontId="108" fillId="77" borderId="90" xfId="20964" applyFont="1" applyFill="1" applyBorder="1" applyAlignment="1">
      <alignment horizontal="center" vertical="center"/>
    </xf>
    <xf numFmtId="0" fontId="105" fillId="77" borderId="92" xfId="20964" applyFont="1" applyFill="1" applyBorder="1">
      <alignment vertical="center"/>
    </xf>
    <xf numFmtId="164" fontId="106" fillId="77" borderId="90" xfId="7" applyNumberFormat="1" applyFont="1" applyFill="1" applyBorder="1" applyAlignment="1" applyProtection="1">
      <alignment horizontal="right" vertical="center"/>
      <protection locked="0"/>
    </xf>
    <xf numFmtId="0" fontId="105" fillId="76" borderId="91" xfId="20964" applyFont="1" applyFill="1" applyBorder="1">
      <alignment vertical="center"/>
    </xf>
    <xf numFmtId="0" fontId="105" fillId="76" borderId="92" xfId="20964" applyFont="1" applyFill="1" applyBorder="1">
      <alignment vertical="center"/>
    </xf>
    <xf numFmtId="164" fontId="105" fillId="76" borderId="89" xfId="7" applyNumberFormat="1" applyFont="1" applyFill="1" applyBorder="1" applyAlignment="1">
      <alignment horizontal="right" vertical="center"/>
    </xf>
    <xf numFmtId="0" fontId="110" fillId="3" borderId="88" xfId="20964" applyFont="1" applyFill="1" applyBorder="1" applyAlignment="1">
      <alignment horizontal="center" vertical="center"/>
    </xf>
    <xf numFmtId="0" fontId="111" fillId="77" borderId="90" xfId="20964" applyFont="1" applyFill="1" applyBorder="1" applyAlignment="1">
      <alignment horizontal="center" vertical="center"/>
    </xf>
    <xf numFmtId="0" fontId="45" fillId="77" borderId="92" xfId="20964" applyFont="1" applyFill="1" applyBorder="1">
      <alignment vertical="center"/>
    </xf>
    <xf numFmtId="0" fontId="110" fillId="70" borderId="88" xfId="20964" applyFont="1" applyFill="1" applyBorder="1" applyAlignment="1">
      <alignment horizontal="center" vertical="center"/>
    </xf>
    <xf numFmtId="164" fontId="106" fillId="3" borderId="90" xfId="7" applyNumberFormat="1" applyFont="1" applyFill="1" applyBorder="1" applyAlignment="1" applyProtection="1">
      <alignment horizontal="right" vertical="center"/>
      <protection locked="0"/>
    </xf>
    <xf numFmtId="0" fontId="111" fillId="3" borderId="90" xfId="20964" applyFont="1" applyFill="1" applyBorder="1" applyAlignment="1">
      <alignment horizontal="center" vertical="center"/>
    </xf>
    <xf numFmtId="0" fontId="45" fillId="3" borderId="92" xfId="20964" applyFont="1" applyFill="1" applyBorder="1">
      <alignment vertical="center"/>
    </xf>
    <xf numFmtId="0" fontId="107" fillId="70" borderId="90" xfId="20964" applyFont="1" applyFill="1" applyBorder="1" applyAlignment="1">
      <alignment horizontal="center" vertical="center"/>
    </xf>
    <xf numFmtId="0" fontId="19" fillId="70" borderId="90" xfId="20964" applyFont="1" applyFill="1" applyBorder="1" applyAlignment="1">
      <alignment horizontal="center" vertical="center"/>
    </xf>
    <xf numFmtId="0" fontId="101" fillId="0" borderId="90" xfId="0" applyFont="1" applyBorder="1" applyAlignment="1">
      <alignment horizontal="left" vertical="center" wrapText="1"/>
    </xf>
    <xf numFmtId="10" fontId="4" fillId="36" borderId="90" xfId="0" applyNumberFormat="1" applyFont="1" applyFill="1" applyBorder="1" applyAlignment="1">
      <alignment horizontal="center" vertical="center" wrapText="1"/>
    </xf>
    <xf numFmtId="0" fontId="4" fillId="36" borderId="90" xfId="0" applyFont="1" applyFill="1" applyBorder="1" applyAlignment="1">
      <alignment horizontal="left" vertical="center" wrapText="1"/>
    </xf>
    <xf numFmtId="0" fontId="3" fillId="0" borderId="90" xfId="0" applyFont="1" applyBorder="1" applyAlignment="1">
      <alignment horizontal="left" vertical="center" wrapText="1"/>
    </xf>
    <xf numFmtId="0" fontId="4" fillId="36" borderId="77" xfId="0" applyFont="1" applyFill="1" applyBorder="1" applyAlignment="1">
      <alignment vertical="center" wrapText="1"/>
    </xf>
    <xf numFmtId="0" fontId="4" fillId="36" borderId="89" xfId="0" applyFont="1" applyFill="1" applyBorder="1" applyAlignment="1">
      <alignment vertical="center" wrapText="1"/>
    </xf>
    <xf numFmtId="0" fontId="4" fillId="36" borderId="65" xfId="0" applyFont="1" applyFill="1" applyBorder="1" applyAlignment="1">
      <alignment vertical="center" wrapText="1"/>
    </xf>
    <xf numFmtId="0" fontId="4" fillId="36" borderId="27" xfId="0" applyFont="1" applyFill="1" applyBorder="1" applyAlignment="1">
      <alignment vertical="center" wrapText="1"/>
    </xf>
    <xf numFmtId="0" fontId="84" fillId="0" borderId="90" xfId="0" applyFont="1" applyBorder="1"/>
    <xf numFmtId="0" fontId="6" fillId="0" borderId="90" xfId="17" applyFill="1" applyBorder="1" applyAlignment="1" applyProtection="1">
      <alignment horizontal="left" vertical="center"/>
    </xf>
    <xf numFmtId="0" fontId="6" fillId="0" borderId="90" xfId="17" applyBorder="1" applyAlignment="1" applyProtection="1"/>
    <xf numFmtId="0" fontId="6" fillId="0" borderId="90" xfId="17" applyFill="1" applyBorder="1" applyAlignment="1" applyProtection="1">
      <alignment horizontal="left" vertical="center" wrapText="1"/>
    </xf>
    <xf numFmtId="0" fontId="6" fillId="0" borderId="90" xfId="17" applyFill="1" applyBorder="1" applyAlignment="1" applyProtection="1"/>
    <xf numFmtId="0" fontId="45" fillId="0" borderId="14"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7" xfId="0" applyFont="1" applyBorder="1" applyAlignment="1">
      <alignment horizontal="center" vertical="center" wrapText="1"/>
    </xf>
    <xf numFmtId="3" fontId="104" fillId="36" borderId="90" xfId="0" applyNumberFormat="1" applyFont="1" applyFill="1" applyBorder="1" applyAlignment="1">
      <alignment vertical="center" wrapText="1"/>
    </xf>
    <xf numFmtId="3" fontId="104" fillId="0" borderId="90" xfId="0" applyNumberFormat="1" applyFont="1" applyBorder="1" applyAlignment="1">
      <alignment vertical="center" wrapText="1"/>
    </xf>
    <xf numFmtId="3" fontId="104" fillId="36" borderId="91" xfId="0" applyNumberFormat="1" applyFont="1" applyFill="1" applyBorder="1" applyAlignment="1">
      <alignment vertical="center" wrapText="1"/>
    </xf>
    <xf numFmtId="3" fontId="104" fillId="0" borderId="91" xfId="0" applyNumberFormat="1" applyFont="1" applyBorder="1" applyAlignment="1">
      <alignment vertical="center" wrapText="1"/>
    </xf>
    <xf numFmtId="3" fontId="104" fillId="36" borderId="22" xfId="0" applyNumberFormat="1" applyFont="1" applyFill="1" applyBorder="1" applyAlignment="1">
      <alignment vertical="center" wrapText="1"/>
    </xf>
    <xf numFmtId="3" fontId="104" fillId="36" borderId="78" xfId="0" applyNumberFormat="1" applyFont="1" applyFill="1" applyBorder="1" applyAlignment="1">
      <alignment vertical="center" wrapText="1"/>
    </xf>
    <xf numFmtId="3" fontId="104" fillId="0" borderId="78" xfId="0" applyNumberFormat="1" applyFont="1" applyBorder="1" applyAlignment="1">
      <alignment vertical="center" wrapText="1"/>
    </xf>
    <xf numFmtId="3" fontId="104" fillId="36" borderId="35" xfId="0" applyNumberFormat="1" applyFont="1" applyFill="1" applyBorder="1" applyAlignment="1">
      <alignment vertical="center" wrapText="1"/>
    </xf>
    <xf numFmtId="0" fontId="2" fillId="0" borderId="14" xfId="0" applyFont="1" applyBorder="1" applyAlignment="1">
      <alignment horizontal="left" vertical="center" wrapText="1" indent="1"/>
    </xf>
    <xf numFmtId="0" fontId="2" fillId="0" borderId="15" xfId="0" applyFont="1" applyBorder="1" applyAlignment="1">
      <alignment horizontal="left" vertical="center" wrapText="1" indent="1"/>
    </xf>
    <xf numFmtId="14" fontId="2" fillId="0" borderId="0" xfId="0" applyNumberFormat="1" applyFont="1"/>
    <xf numFmtId="169" fontId="2" fillId="37" borderId="0" xfId="20" applyFont="1"/>
    <xf numFmtId="169" fontId="2" fillId="37" borderId="87" xfId="20" applyFont="1" applyBorder="1"/>
    <xf numFmtId="0" fontId="2" fillId="2" borderId="16" xfId="0" applyFont="1" applyFill="1" applyBorder="1" applyAlignment="1">
      <alignment horizontal="right" vertical="center"/>
    </xf>
    <xf numFmtId="0" fontId="45" fillId="0" borderId="16" xfId="0" applyFont="1" applyBorder="1" applyAlignment="1">
      <alignment horizontal="center" vertical="center" wrapText="1"/>
    </xf>
    <xf numFmtId="0" fontId="2" fillId="2" borderId="19" xfId="0" applyFont="1" applyFill="1" applyBorder="1" applyAlignment="1">
      <alignment horizontal="right" vertical="center"/>
    </xf>
    <xf numFmtId="0" fontId="4" fillId="0" borderId="0" xfId="0" applyFont="1" applyAlignment="1">
      <alignment horizontal="center" wrapText="1"/>
    </xf>
    <xf numFmtId="0" fontId="3" fillId="3" borderId="51" xfId="0" applyFont="1" applyFill="1" applyBorder="1"/>
    <xf numFmtId="0" fontId="3" fillId="3" borderId="93" xfId="0" applyFont="1" applyFill="1" applyBorder="1" applyAlignment="1">
      <alignment wrapText="1"/>
    </xf>
    <xf numFmtId="0" fontId="3" fillId="3" borderId="94" xfId="0" applyFont="1" applyFill="1" applyBorder="1"/>
    <xf numFmtId="0" fontId="4" fillId="3" borderId="71" xfId="0" applyFont="1" applyFill="1" applyBorder="1" applyAlignment="1">
      <alignment horizontal="center" wrapText="1"/>
    </xf>
    <xf numFmtId="0" fontId="3" fillId="0" borderId="90" xfId="0" applyFont="1" applyBorder="1" applyAlignment="1">
      <alignment horizontal="center"/>
    </xf>
    <xf numFmtId="0" fontId="3" fillId="3" borderId="59"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87" xfId="0" applyFont="1" applyFill="1" applyBorder="1" applyAlignment="1">
      <alignment horizontal="center" vertical="center" wrapText="1"/>
    </xf>
    <xf numFmtId="0" fontId="3" fillId="0" borderId="16" xfId="0" applyFont="1" applyBorder="1"/>
    <xf numFmtId="0" fontId="3" fillId="0" borderId="90" xfId="0" applyFont="1" applyBorder="1" applyAlignment="1">
      <alignment wrapText="1"/>
    </xf>
    <xf numFmtId="164" fontId="3" fillId="0" borderId="90" xfId="7" applyNumberFormat="1" applyFont="1" applyBorder="1"/>
    <xf numFmtId="164" fontId="3" fillId="0" borderId="76" xfId="7" applyNumberFormat="1" applyFont="1" applyBorder="1"/>
    <xf numFmtId="0" fontId="100" fillId="0" borderId="90" xfId="0" applyFont="1" applyBorder="1" applyAlignment="1">
      <alignment horizontal="left" wrapText="1" indent="2"/>
    </xf>
    <xf numFmtId="169" fontId="9" fillId="37" borderId="90" xfId="20" applyBorder="1"/>
    <xf numFmtId="164" fontId="3" fillId="0" borderId="90" xfId="7" applyNumberFormat="1" applyFont="1" applyBorder="1" applyAlignment="1">
      <alignment vertical="center"/>
    </xf>
    <xf numFmtId="0" fontId="4" fillId="0" borderId="16" xfId="0" applyFont="1" applyBorder="1"/>
    <xf numFmtId="0" fontId="4" fillId="0" borderId="90" xfId="0" applyFont="1" applyBorder="1" applyAlignment="1">
      <alignment wrapText="1"/>
    </xf>
    <xf numFmtId="164" fontId="4" fillId="0" borderId="76" xfId="7" applyNumberFormat="1" applyFont="1" applyBorder="1"/>
    <xf numFmtId="0" fontId="112" fillId="3" borderId="59" xfId="0" applyFont="1" applyFill="1" applyBorder="1" applyAlignment="1">
      <alignment horizontal="left"/>
    </xf>
    <xf numFmtId="0" fontId="112" fillId="3" borderId="0" xfId="0" applyFont="1" applyFill="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87" xfId="7" applyNumberFormat="1" applyFont="1" applyFill="1" applyBorder="1"/>
    <xf numFmtId="164" fontId="3" fillId="0" borderId="90" xfId="7" applyNumberFormat="1" applyFont="1" applyFill="1" applyBorder="1"/>
    <xf numFmtId="164" fontId="3" fillId="0" borderId="90" xfId="7" applyNumberFormat="1" applyFont="1" applyFill="1" applyBorder="1" applyAlignment="1">
      <alignment vertical="center"/>
    </xf>
    <xf numFmtId="0" fontId="100" fillId="0" borderId="90"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87" xfId="0" applyFont="1" applyFill="1" applyBorder="1"/>
    <xf numFmtId="0" fontId="4" fillId="0" borderId="19" xfId="0" applyFont="1" applyBorder="1"/>
    <xf numFmtId="0" fontId="4" fillId="0" borderId="20" xfId="0" applyFont="1" applyBorder="1" applyAlignment="1">
      <alignment wrapText="1"/>
    </xf>
    <xf numFmtId="10" fontId="4" fillId="0" borderId="21" xfId="20962" applyNumberFormat="1" applyFont="1" applyBorder="1"/>
    <xf numFmtId="0" fontId="2" fillId="2" borderId="80" xfId="0" applyFont="1" applyFill="1" applyBorder="1" applyAlignment="1">
      <alignment horizontal="right" vertical="center"/>
    </xf>
    <xf numFmtId="0" fontId="2" fillId="0" borderId="88" xfId="0" applyFont="1" applyBorder="1" applyAlignment="1">
      <alignment vertical="center" wrapText="1"/>
    </xf>
    <xf numFmtId="193" fontId="2" fillId="2" borderId="88" xfId="0" applyNumberFormat="1" applyFont="1" applyFill="1" applyBorder="1" applyAlignment="1" applyProtection="1">
      <alignment vertical="center"/>
      <protection locked="0"/>
    </xf>
    <xf numFmtId="193" fontId="87" fillId="2" borderId="88" xfId="0" applyNumberFormat="1" applyFont="1" applyFill="1" applyBorder="1" applyAlignment="1" applyProtection="1">
      <alignment vertical="center"/>
      <protection locked="0"/>
    </xf>
    <xf numFmtId="193" fontId="87" fillId="2" borderId="82" xfId="0" applyNumberFormat="1" applyFont="1" applyFill="1" applyBorder="1" applyAlignment="1" applyProtection="1">
      <alignment vertical="center"/>
      <protection locked="0"/>
    </xf>
    <xf numFmtId="0" fontId="113" fillId="0" borderId="0" xfId="11" applyFont="1"/>
    <xf numFmtId="0" fontId="115" fillId="0" borderId="0" xfId="11" applyFont="1"/>
    <xf numFmtId="0" fontId="114" fillId="0" borderId="0" xfId="0" applyFont="1"/>
    <xf numFmtId="0" fontId="116" fillId="0" borderId="64" xfId="0" applyFont="1" applyBorder="1" applyAlignment="1">
      <alignment horizontal="left" vertical="center" wrapText="1"/>
    </xf>
    <xf numFmtId="0" fontId="6" fillId="0" borderId="105" xfId="17" applyBorder="1" applyAlignment="1" applyProtection="1"/>
    <xf numFmtId="0" fontId="114" fillId="0" borderId="0" xfId="0" applyFont="1" applyAlignment="1">
      <alignment horizontal="left" vertical="top" wrapText="1"/>
    </xf>
    <xf numFmtId="193" fontId="2" fillId="3" borderId="76" xfId="2" applyNumberFormat="1" applyFont="1" applyFill="1" applyBorder="1" applyAlignment="1" applyProtection="1">
      <alignment vertical="top" wrapText="1"/>
      <protection locked="0"/>
    </xf>
    <xf numFmtId="0" fontId="2" fillId="0" borderId="105" xfId="0" applyFont="1" applyBorder="1" applyAlignment="1">
      <alignment horizontal="center" vertical="center" wrapText="1"/>
    </xf>
    <xf numFmtId="0" fontId="112" fillId="0" borderId="105" xfId="0" applyFont="1" applyBorder="1" applyAlignment="1">
      <alignment horizontal="center" vertical="center"/>
    </xf>
    <xf numFmtId="0" fontId="0" fillId="0" borderId="105" xfId="0" applyBorder="1" applyAlignment="1">
      <alignment horizontal="center"/>
    </xf>
    <xf numFmtId="0" fontId="125" fillId="3" borderId="105" xfId="20966" applyFont="1" applyFill="1" applyBorder="1" applyAlignment="1">
      <alignment horizontal="left" vertical="center" wrapText="1"/>
    </xf>
    <xf numFmtId="0" fontId="126" fillId="0" borderId="105" xfId="20966" applyFont="1" applyBorder="1" applyAlignment="1">
      <alignment horizontal="left" vertical="center" wrapText="1" indent="1"/>
    </xf>
    <xf numFmtId="0" fontId="127" fillId="3" borderId="115" xfId="0" applyFont="1" applyFill="1" applyBorder="1" applyAlignment="1">
      <alignment horizontal="left" vertical="center" wrapText="1"/>
    </xf>
    <xf numFmtId="0" fontId="126" fillId="3" borderId="105" xfId="20966" applyFont="1" applyFill="1" applyBorder="1" applyAlignment="1">
      <alignment horizontal="left" vertical="center" wrapText="1" indent="1"/>
    </xf>
    <xf numFmtId="0" fontId="125" fillId="0" borderId="115" xfId="0" applyFont="1" applyBorder="1" applyAlignment="1">
      <alignment horizontal="left" vertical="center" wrapText="1"/>
    </xf>
    <xf numFmtId="0" fontId="127" fillId="0" borderId="115" xfId="0" applyFont="1" applyBorder="1" applyAlignment="1">
      <alignment horizontal="left" vertical="center" wrapText="1"/>
    </xf>
    <xf numFmtId="0" fontId="127" fillId="0" borderId="115" xfId="0" applyFont="1" applyBorder="1" applyAlignment="1">
      <alignment vertical="center" wrapText="1"/>
    </xf>
    <xf numFmtId="0" fontId="128" fillId="0" borderId="115" xfId="0" applyFont="1" applyBorder="1" applyAlignment="1">
      <alignment horizontal="left" vertical="center" wrapText="1" indent="1"/>
    </xf>
    <xf numFmtId="0" fontId="128" fillId="3" borderId="115" xfId="0" applyFont="1" applyFill="1" applyBorder="1" applyAlignment="1">
      <alignment horizontal="left" vertical="center" wrapText="1" indent="1"/>
    </xf>
    <xf numFmtId="0" fontId="127" fillId="3" borderId="116" xfId="0" applyFont="1" applyFill="1" applyBorder="1" applyAlignment="1">
      <alignment horizontal="left" vertical="center" wrapText="1"/>
    </xf>
    <xf numFmtId="0" fontId="128" fillId="0" borderId="105" xfId="20966" applyFont="1" applyBorder="1" applyAlignment="1">
      <alignment horizontal="left" vertical="center" wrapText="1" indent="1"/>
    </xf>
    <xf numFmtId="0" fontId="127" fillId="0" borderId="105" xfId="0" applyFont="1" applyBorder="1" applyAlignment="1">
      <alignment horizontal="left" vertical="center" wrapText="1"/>
    </xf>
    <xf numFmtId="0" fontId="129" fillId="0" borderId="105" xfId="20966" applyFont="1" applyBorder="1" applyAlignment="1">
      <alignment horizontal="center" vertical="center" wrapText="1"/>
    </xf>
    <xf numFmtId="0" fontId="127" fillId="3" borderId="117" xfId="0" applyFont="1" applyFill="1" applyBorder="1" applyAlignment="1">
      <alignment horizontal="left" vertical="center" wrapText="1"/>
    </xf>
    <xf numFmtId="0" fontId="0" fillId="0" borderId="118" xfId="0" applyBorder="1" applyAlignment="1">
      <alignment horizontal="center"/>
    </xf>
    <xf numFmtId="0" fontId="126" fillId="3" borderId="118" xfId="20966" applyFont="1" applyFill="1" applyBorder="1" applyAlignment="1">
      <alignment horizontal="left" vertical="center" wrapText="1" indent="1"/>
    </xf>
    <xf numFmtId="0" fontId="126" fillId="3" borderId="115" xfId="0" applyFont="1" applyFill="1" applyBorder="1" applyAlignment="1">
      <alignment horizontal="left" vertical="center" wrapText="1" indent="1"/>
    </xf>
    <xf numFmtId="0" fontId="126" fillId="0" borderId="118" xfId="20966" applyFont="1" applyBorder="1" applyAlignment="1">
      <alignment horizontal="left" vertical="center" wrapText="1" indent="1"/>
    </xf>
    <xf numFmtId="0" fontId="126" fillId="0" borderId="115" xfId="0" applyFont="1" applyBorder="1" applyAlignment="1">
      <alignment horizontal="left" vertical="center" wrapText="1" indent="1"/>
    </xf>
    <xf numFmtId="0" fontId="126" fillId="0" borderId="116" xfId="0" applyFont="1" applyBorder="1" applyAlignment="1">
      <alignment horizontal="left" vertical="center" wrapText="1" indent="1"/>
    </xf>
    <xf numFmtId="0" fontId="127" fillId="0" borderId="118" xfId="20966" applyFont="1" applyBorder="1" applyAlignment="1">
      <alignment horizontal="left" vertical="center" wrapText="1"/>
    </xf>
    <xf numFmtId="0" fontId="127" fillId="0" borderId="118" xfId="0" applyFont="1" applyBorder="1" applyAlignment="1">
      <alignment vertical="center" wrapText="1"/>
    </xf>
    <xf numFmtId="0" fontId="129" fillId="0" borderId="118" xfId="20966" applyFont="1" applyBorder="1" applyAlignment="1">
      <alignment horizontal="center" vertical="center" wrapText="1"/>
    </xf>
    <xf numFmtId="0" fontId="127" fillId="3" borderId="118" xfId="20966" applyFont="1" applyFill="1" applyBorder="1" applyAlignment="1">
      <alignment horizontal="left" vertical="center" wrapText="1"/>
    </xf>
    <xf numFmtId="0" fontId="130" fillId="0" borderId="0" xfId="0" applyFont="1" applyAlignment="1">
      <alignment horizontal="justify"/>
    </xf>
    <xf numFmtId="0" fontId="127" fillId="0" borderId="118"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18" xfId="0" applyFont="1" applyBorder="1" applyAlignment="1">
      <alignment horizontal="center" vertical="center" wrapText="1"/>
    </xf>
    <xf numFmtId="0" fontId="0" fillId="0" borderId="118" xfId="0" applyBorder="1" applyAlignment="1">
      <alignment horizontal="center" vertical="center"/>
    </xf>
    <xf numFmtId="0" fontId="127" fillId="0" borderId="123" xfId="0" applyFont="1" applyBorder="1" applyAlignment="1">
      <alignment horizontal="justify" vertical="center" wrapText="1"/>
    </xf>
    <xf numFmtId="0" fontId="127" fillId="0" borderId="115" xfId="0" applyFont="1" applyBorder="1" applyAlignment="1">
      <alignment horizontal="justify" vertical="center" wrapText="1"/>
    </xf>
    <xf numFmtId="0" fontId="125" fillId="0" borderId="115" xfId="0" applyFont="1" applyBorder="1" applyAlignment="1">
      <alignment horizontal="justify" vertical="center" wrapText="1"/>
    </xf>
    <xf numFmtId="0" fontId="127" fillId="3" borderId="115" xfId="0" applyFont="1" applyFill="1" applyBorder="1" applyAlignment="1">
      <alignment horizontal="justify" vertical="center" wrapText="1"/>
    </xf>
    <xf numFmtId="0" fontId="127" fillId="0" borderId="116" xfId="0" applyFont="1" applyBorder="1" applyAlignment="1">
      <alignment horizontal="justify" vertical="center" wrapText="1"/>
    </xf>
    <xf numFmtId="0" fontId="127" fillId="0" borderId="117" xfId="0" applyFont="1" applyBorder="1" applyAlignment="1">
      <alignment horizontal="justify" vertical="center" wrapText="1"/>
    </xf>
    <xf numFmtId="0" fontId="125" fillId="0" borderId="115" xfId="0" applyFont="1" applyBorder="1" applyAlignment="1">
      <alignment vertical="center" wrapText="1"/>
    </xf>
    <xf numFmtId="0" fontId="126" fillId="0" borderId="115" xfId="0" applyFont="1" applyBorder="1" applyAlignment="1">
      <alignment horizontal="left" vertical="center" wrapText="1"/>
    </xf>
    <xf numFmtId="0" fontId="127" fillId="0" borderId="124" xfId="0" applyFont="1" applyBorder="1" applyAlignment="1">
      <alignment vertical="center" wrapText="1"/>
    </xf>
    <xf numFmtId="0" fontId="127" fillId="3" borderId="115" xfId="0" applyFont="1" applyFill="1" applyBorder="1" applyAlignment="1">
      <alignment vertical="center" wrapText="1"/>
    </xf>
    <xf numFmtId="0" fontId="105" fillId="0" borderId="121" xfId="0" applyFont="1" applyBorder="1" applyAlignment="1">
      <alignment vertical="center" wrapText="1"/>
    </xf>
    <xf numFmtId="193" fontId="95" fillId="0" borderId="118" xfId="0" applyNumberFormat="1" applyFont="1" applyBorder="1" applyAlignment="1">
      <alignment horizontal="right"/>
    </xf>
    <xf numFmtId="193" fontId="95" fillId="36" borderId="118" xfId="0" applyNumberFormat="1" applyFont="1" applyFill="1" applyBorder="1" applyAlignment="1">
      <alignment horizontal="right"/>
    </xf>
    <xf numFmtId="193" fontId="95" fillId="36" borderId="76" xfId="0" applyNumberFormat="1" applyFont="1" applyFill="1" applyBorder="1" applyAlignment="1">
      <alignment horizontal="right"/>
    </xf>
    <xf numFmtId="0" fontId="2" fillId="0" borderId="121" xfId="0" applyFont="1" applyBorder="1" applyAlignment="1">
      <alignment horizontal="left" vertical="center" wrapText="1" indent="4"/>
    </xf>
    <xf numFmtId="0" fontId="45" fillId="0" borderId="121" xfId="0" applyFont="1" applyBorder="1" applyAlignment="1">
      <alignment vertical="center" wrapText="1"/>
    </xf>
    <xf numFmtId="0" fontId="2" fillId="0" borderId="118" xfId="0" applyFont="1" applyBorder="1" applyAlignment="1" applyProtection="1">
      <alignment horizontal="left" vertical="center" indent="11"/>
      <protection locked="0"/>
    </xf>
    <xf numFmtId="0" fontId="46" fillId="0" borderId="118" xfId="0" applyFont="1" applyBorder="1" applyAlignment="1" applyProtection="1">
      <alignment horizontal="left" vertical="center" indent="17"/>
      <protection locked="0"/>
    </xf>
    <xf numFmtId="0" fontId="112" fillId="0" borderId="118" xfId="0" applyFont="1" applyBorder="1" applyAlignment="1">
      <alignment vertical="center"/>
    </xf>
    <xf numFmtId="0" fontId="96" fillId="0" borderId="118" xfId="0" applyFont="1" applyBorder="1" applyAlignment="1">
      <alignment vertical="center" wrapText="1"/>
    </xf>
    <xf numFmtId="0" fontId="97" fillId="0" borderId="121" xfId="0" applyFont="1" applyBorder="1" applyAlignment="1">
      <alignment horizontal="left" vertical="center" wrapText="1"/>
    </xf>
    <xf numFmtId="0" fontId="2" fillId="0" borderId="121" xfId="0" applyFont="1" applyBorder="1" applyAlignment="1">
      <alignment horizontal="left" vertical="center" wrapText="1"/>
    </xf>
    <xf numFmtId="193" fontId="95" fillId="0" borderId="0" xfId="0" applyNumberFormat="1" applyFont="1" applyAlignment="1">
      <alignment horizontal="right"/>
    </xf>
    <xf numFmtId="43" fontId="84" fillId="0" borderId="75" xfId="7" applyFont="1" applyFill="1" applyBorder="1" applyAlignment="1">
      <alignment horizontal="center" vertical="center"/>
    </xf>
    <xf numFmtId="43" fontId="84" fillId="0" borderId="118" xfId="7" applyFont="1" applyFill="1" applyBorder="1" applyAlignment="1">
      <alignment horizontal="center" vertical="center"/>
    </xf>
    <xf numFmtId="0" fontId="126" fillId="3" borderId="116" xfId="0" applyFont="1" applyFill="1" applyBorder="1" applyAlignment="1">
      <alignment horizontal="left" vertical="center" wrapText="1" indent="1"/>
    </xf>
    <xf numFmtId="0" fontId="126" fillId="3" borderId="118" xfId="0" applyFont="1" applyFill="1" applyBorder="1" applyAlignment="1">
      <alignment horizontal="left" vertical="center" wrapText="1" indent="1"/>
    </xf>
    <xf numFmtId="0" fontId="126" fillId="0" borderId="118" xfId="0" applyFont="1" applyBorder="1" applyAlignment="1">
      <alignment horizontal="left" vertical="center" wrapText="1" indent="1"/>
    </xf>
    <xf numFmtId="0" fontId="127" fillId="3" borderId="118" xfId="0" applyFont="1" applyFill="1" applyBorder="1" applyAlignment="1">
      <alignment horizontal="left" vertical="center" wrapText="1"/>
    </xf>
    <xf numFmtId="0" fontId="128" fillId="3" borderId="118" xfId="0" applyFont="1" applyFill="1" applyBorder="1" applyAlignment="1">
      <alignment horizontal="left" vertical="center" wrapText="1" indent="1"/>
    </xf>
    <xf numFmtId="0" fontId="130" fillId="0" borderId="118" xfId="0" applyFont="1" applyBorder="1" applyAlignment="1">
      <alignment horizontal="justify"/>
    </xf>
    <xf numFmtId="167" fontId="86" fillId="0" borderId="53" xfId="0" applyNumberFormat="1" applyFont="1" applyBorder="1" applyAlignment="1">
      <alignment horizontal="center"/>
    </xf>
    <xf numFmtId="167" fontId="88" fillId="0" borderId="55" xfId="0" applyNumberFormat="1" applyFont="1" applyBorder="1" applyAlignment="1">
      <alignment horizontal="center"/>
    </xf>
    <xf numFmtId="167" fontId="46" fillId="0" borderId="55" xfId="0" applyNumberFormat="1" applyFont="1" applyBorder="1" applyAlignment="1">
      <alignment horizontal="center"/>
    </xf>
    <xf numFmtId="0" fontId="117" fillId="0" borderId="118" xfId="0" applyFont="1" applyBorder="1"/>
    <xf numFmtId="49" fontId="119" fillId="0" borderId="118" xfId="5" applyNumberFormat="1" applyFont="1" applyBorder="1" applyAlignment="1" applyProtection="1">
      <alignment horizontal="right" vertical="center"/>
      <protection locked="0"/>
    </xf>
    <xf numFmtId="0" fontId="118" fillId="3" borderId="118" xfId="13" applyFont="1" applyFill="1" applyBorder="1" applyAlignment="1" applyProtection="1">
      <alignment horizontal="left" vertical="center" wrapText="1"/>
      <protection locked="0"/>
    </xf>
    <xf numFmtId="49" fontId="118" fillId="3" borderId="118" xfId="5" applyNumberFormat="1" applyFont="1" applyFill="1" applyBorder="1" applyAlignment="1" applyProtection="1">
      <alignment horizontal="right" vertical="center"/>
      <protection locked="0"/>
    </xf>
    <xf numFmtId="0" fontId="118" fillId="0" borderId="118" xfId="13" applyFont="1" applyBorder="1" applyAlignment="1" applyProtection="1">
      <alignment horizontal="left" vertical="center" wrapText="1"/>
      <protection locked="0"/>
    </xf>
    <xf numFmtId="49" fontId="118" fillId="0" borderId="118" xfId="5" applyNumberFormat="1" applyFont="1" applyBorder="1" applyAlignment="1" applyProtection="1">
      <alignment horizontal="right" vertical="center"/>
      <protection locked="0"/>
    </xf>
    <xf numFmtId="0" fontId="120" fillId="0" borderId="118" xfId="13" applyFont="1" applyBorder="1" applyAlignment="1" applyProtection="1">
      <alignment horizontal="left" vertical="center" wrapText="1"/>
      <protection locked="0"/>
    </xf>
    <xf numFmtId="0" fontId="117" fillId="0" borderId="118" xfId="0" applyFont="1" applyBorder="1" applyAlignment="1">
      <alignment horizontal="center" vertical="center" wrapText="1"/>
    </xf>
    <xf numFmtId="14" fontId="114" fillId="0" borderId="0" xfId="0" applyNumberFormat="1" applyFont="1"/>
    <xf numFmtId="43" fontId="97" fillId="0" borderId="0" xfId="7" applyFont="1"/>
    <xf numFmtId="0" fontId="114" fillId="0" borderId="0" xfId="0" applyFont="1" applyAlignment="1">
      <alignment wrapText="1"/>
    </xf>
    <xf numFmtId="0" fontId="113" fillId="0" borderId="118" xfId="0" applyFont="1" applyBorder="1"/>
    <xf numFmtId="0" fontId="113" fillId="0" borderId="118" xfId="0" applyFont="1" applyBorder="1" applyAlignment="1">
      <alignment horizontal="left" indent="8"/>
    </xf>
    <xf numFmtId="0" fontId="113" fillId="0" borderId="118" xfId="0" applyFont="1" applyBorder="1" applyAlignment="1">
      <alignment wrapText="1"/>
    </xf>
    <xf numFmtId="0" fontId="117" fillId="0" borderId="0" xfId="0" applyFont="1"/>
    <xf numFmtId="0" fontId="116" fillId="0" borderId="118" xfId="0" applyFont="1" applyBorder="1"/>
    <xf numFmtId="49" fontId="119" fillId="0" borderId="118" xfId="5" applyNumberFormat="1" applyFont="1" applyBorder="1" applyAlignment="1" applyProtection="1">
      <alignment horizontal="right" vertical="center" wrapText="1"/>
      <protection locked="0"/>
    </xf>
    <xf numFmtId="49" fontId="118" fillId="3" borderId="118" xfId="5" applyNumberFormat="1" applyFont="1" applyFill="1" applyBorder="1" applyAlignment="1" applyProtection="1">
      <alignment horizontal="right" vertical="center" wrapText="1"/>
      <protection locked="0"/>
    </xf>
    <xf numFmtId="49" fontId="118" fillId="0" borderId="118" xfId="5" applyNumberFormat="1" applyFont="1" applyBorder="1" applyAlignment="1" applyProtection="1">
      <alignment horizontal="right" vertical="center" wrapText="1"/>
      <protection locked="0"/>
    </xf>
    <xf numFmtId="0" fontId="113" fillId="0" borderId="118"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118"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4" fillId="0" borderId="0" xfId="0" applyFont="1" applyAlignment="1">
      <alignment horizontal="left"/>
    </xf>
    <xf numFmtId="0" fontId="113" fillId="0" borderId="118" xfId="0" applyFont="1" applyBorder="1" applyAlignment="1">
      <alignment horizontal="left" vertical="center" wrapText="1"/>
    </xf>
    <xf numFmtId="0" fontId="116" fillId="0" borderId="118" xfId="0" applyFont="1" applyBorder="1" applyAlignment="1">
      <alignment horizontal="left" wrapText="1" indent="1"/>
    </xf>
    <xf numFmtId="0" fontId="116" fillId="0" borderId="118" xfId="0" applyFont="1" applyBorder="1" applyAlignment="1">
      <alignment horizontal="left" vertical="center" indent="1"/>
    </xf>
    <xf numFmtId="0" fontId="114" fillId="0" borderId="118" xfId="0" applyFont="1" applyBorder="1"/>
    <xf numFmtId="0" fontId="113" fillId="0" borderId="118" xfId="0" applyFont="1" applyBorder="1" applyAlignment="1">
      <alignment horizontal="left" wrapText="1" indent="1"/>
    </xf>
    <xf numFmtId="0" fontId="113" fillId="0" borderId="118" xfId="0" applyFont="1" applyBorder="1" applyAlignment="1">
      <alignment horizontal="left" indent="1"/>
    </xf>
    <xf numFmtId="0" fontId="113" fillId="0" borderId="118" xfId="0" applyFont="1" applyBorder="1" applyAlignment="1">
      <alignment horizontal="left" wrapText="1" indent="4"/>
    </xf>
    <xf numFmtId="0" fontId="113" fillId="0" borderId="118" xfId="0" applyFont="1" applyBorder="1" applyAlignment="1">
      <alignment horizontal="left" indent="3"/>
    </xf>
    <xf numFmtId="0" fontId="116" fillId="0" borderId="118" xfId="0" applyFont="1" applyBorder="1" applyAlignment="1">
      <alignment horizontal="left" indent="1"/>
    </xf>
    <xf numFmtId="0" fontId="114" fillId="78" borderId="118" xfId="0" applyFont="1" applyFill="1" applyBorder="1"/>
    <xf numFmtId="0" fontId="117" fillId="0" borderId="5" xfId="0" applyFont="1" applyBorder="1"/>
    <xf numFmtId="0" fontId="114" fillId="0" borderId="118" xfId="0" applyFont="1" applyBorder="1" applyAlignment="1">
      <alignment horizontal="left" wrapText="1" indent="2"/>
    </xf>
    <xf numFmtId="0" fontId="114" fillId="0" borderId="118" xfId="0" applyFont="1" applyBorder="1" applyAlignment="1">
      <alignment horizontal="left" wrapText="1"/>
    </xf>
    <xf numFmtId="0" fontId="113" fillId="0" borderId="118" xfId="0" applyFont="1" applyBorder="1" applyAlignment="1">
      <alignment horizontal="center"/>
    </xf>
    <xf numFmtId="0" fontId="113" fillId="0" borderId="0" xfId="0" applyFont="1" applyAlignment="1">
      <alignment horizontal="center" vertical="center"/>
    </xf>
    <xf numFmtId="0" fontId="113" fillId="0" borderId="5" xfId="0" applyFont="1" applyBorder="1" applyAlignment="1">
      <alignment horizontal="center" vertical="center" wrapText="1"/>
    </xf>
    <xf numFmtId="0" fontId="113" fillId="0" borderId="5" xfId="0" applyFont="1" applyBorder="1" applyAlignment="1">
      <alignment wrapText="1"/>
    </xf>
    <xf numFmtId="0" fontId="113" fillId="0" borderId="0" xfId="0" applyFont="1" applyAlignment="1">
      <alignment horizontal="center" vertical="center" wrapText="1"/>
    </xf>
    <xf numFmtId="0" fontId="113" fillId="0" borderId="97" xfId="0" applyFont="1" applyBorder="1" applyAlignment="1">
      <alignment horizontal="center" vertical="center" wrapText="1"/>
    </xf>
    <xf numFmtId="0" fontId="113" fillId="0" borderId="121" xfId="0" applyFont="1" applyBorder="1" applyAlignment="1">
      <alignment horizontal="center" vertical="center" wrapText="1"/>
    </xf>
    <xf numFmtId="0" fontId="113" fillId="0" borderId="98" xfId="0" applyFont="1" applyBorder="1" applyAlignment="1">
      <alignment horizontal="center" vertical="center" wrapText="1"/>
    </xf>
    <xf numFmtId="49" fontId="113" fillId="0" borderId="21" xfId="0" applyNumberFormat="1" applyFont="1" applyBorder="1" applyAlignment="1">
      <alignment horizontal="left" wrapText="1" indent="1"/>
    </xf>
    <xf numFmtId="0" fontId="113" fillId="0" borderId="19" xfId="0" applyFont="1" applyBorder="1" applyAlignment="1">
      <alignment horizontal="left" wrapText="1" indent="1"/>
    </xf>
    <xf numFmtId="49" fontId="113" fillId="0" borderId="76" xfId="0" applyNumberFormat="1" applyFont="1" applyBorder="1" applyAlignment="1">
      <alignment horizontal="left" wrapText="1" indent="1"/>
    </xf>
    <xf numFmtId="0" fontId="113" fillId="0" borderId="16" xfId="0" applyFont="1" applyBorder="1" applyAlignment="1">
      <alignment horizontal="left" wrapText="1" indent="1"/>
    </xf>
    <xf numFmtId="49" fontId="113" fillId="0" borderId="16" xfId="0" applyNumberFormat="1" applyFont="1" applyBorder="1" applyAlignment="1">
      <alignment horizontal="left" wrapText="1" indent="3"/>
    </xf>
    <xf numFmtId="49" fontId="113" fillId="0" borderId="76" xfId="0" applyNumberFormat="1" applyFont="1" applyBorder="1" applyAlignment="1">
      <alignment horizontal="left" wrapText="1" indent="3"/>
    </xf>
    <xf numFmtId="49" fontId="113" fillId="0" borderId="16" xfId="0" applyNumberFormat="1" applyFont="1" applyBorder="1" applyAlignment="1">
      <alignment horizontal="left" wrapText="1" indent="2"/>
    </xf>
    <xf numFmtId="49" fontId="113" fillId="0" borderId="76" xfId="0" applyNumberFormat="1" applyFont="1" applyBorder="1" applyAlignment="1">
      <alignment horizontal="left" wrapText="1" indent="2"/>
    </xf>
    <xf numFmtId="49" fontId="113" fillId="0" borderId="76" xfId="0" applyNumberFormat="1" applyFont="1" applyBorder="1" applyAlignment="1">
      <alignment horizontal="left" vertical="top" wrapText="1" indent="2"/>
    </xf>
    <xf numFmtId="49" fontId="113" fillId="0" borderId="76" xfId="0" applyNumberFormat="1" applyFont="1" applyBorder="1" applyAlignment="1">
      <alignment horizontal="left" indent="1"/>
    </xf>
    <xf numFmtId="0" fontId="113" fillId="0" borderId="16" xfId="0" applyFont="1" applyBorder="1" applyAlignment="1">
      <alignment horizontal="left" indent="1"/>
    </xf>
    <xf numFmtId="49" fontId="113" fillId="0" borderId="16" xfId="0" applyNumberFormat="1" applyFont="1" applyBorder="1" applyAlignment="1">
      <alignment horizontal="left" indent="1"/>
    </xf>
    <xf numFmtId="49" fontId="113" fillId="0" borderId="16" xfId="0" applyNumberFormat="1" applyFont="1" applyBorder="1" applyAlignment="1">
      <alignment horizontal="left" indent="3"/>
    </xf>
    <xf numFmtId="49" fontId="113" fillId="0" borderId="76" xfId="0" applyNumberFormat="1" applyFont="1" applyBorder="1" applyAlignment="1">
      <alignment horizontal="left" indent="3"/>
    </xf>
    <xf numFmtId="0" fontId="113" fillId="0" borderId="16" xfId="0" applyFont="1" applyBorder="1" applyAlignment="1">
      <alignment horizontal="left" indent="2"/>
    </xf>
    <xf numFmtId="0" fontId="113" fillId="0" borderId="76" xfId="0" applyFont="1" applyBorder="1" applyAlignment="1">
      <alignment horizontal="left" indent="2"/>
    </xf>
    <xf numFmtId="0" fontId="113" fillId="0" borderId="76" xfId="0" applyFont="1" applyBorder="1" applyAlignment="1">
      <alignment horizontal="left" indent="1"/>
    </xf>
    <xf numFmtId="0" fontId="116" fillId="0" borderId="60" xfId="0" applyFont="1" applyBorder="1"/>
    <xf numFmtId="0" fontId="113" fillId="0" borderId="63" xfId="0" applyFont="1" applyBorder="1"/>
    <xf numFmtId="0" fontId="113" fillId="0" borderId="71" xfId="0" applyFont="1" applyBorder="1" applyAlignment="1">
      <alignment horizontal="center" vertical="center" wrapText="1"/>
    </xf>
    <xf numFmtId="0" fontId="113" fillId="0" borderId="76" xfId="0" applyFont="1" applyBorder="1" applyAlignment="1">
      <alignment horizontal="center" vertical="center" wrapText="1"/>
    </xf>
    <xf numFmtId="0" fontId="113" fillId="0" borderId="0" xfId="0" applyFont="1" applyAlignment="1">
      <alignment horizontal="left"/>
    </xf>
    <xf numFmtId="0" fontId="116" fillId="0" borderId="118" xfId="0" applyFont="1" applyBorder="1" applyAlignment="1">
      <alignment horizontal="left" vertical="center" wrapText="1"/>
    </xf>
    <xf numFmtId="0" fontId="118" fillId="0" borderId="0" xfId="0" applyFont="1"/>
    <xf numFmtId="0" fontId="95" fillId="0" borderId="0" xfId="0" applyFont="1" applyAlignment="1">
      <alignment wrapText="1"/>
    </xf>
    <xf numFmtId="0" fontId="118" fillId="0" borderId="118" xfId="0" applyFont="1" applyBorder="1"/>
    <xf numFmtId="0" fontId="116" fillId="0" borderId="118" xfId="0" applyFont="1" applyBorder="1" applyAlignment="1">
      <alignment horizontal="center" vertical="center" wrapText="1"/>
    </xf>
    <xf numFmtId="0" fontId="118" fillId="0" borderId="0" xfId="0" applyFont="1" applyAlignment="1">
      <alignment horizontal="center" vertical="center"/>
    </xf>
    <xf numFmtId="0" fontId="134" fillId="0" borderId="0" xfId="0" applyFont="1"/>
    <xf numFmtId="0" fontId="113" fillId="0" borderId="113" xfId="0" applyFont="1" applyBorder="1" applyAlignment="1">
      <alignment horizontal="left" vertical="center" wrapText="1" indent="1" readingOrder="1"/>
    </xf>
    <xf numFmtId="0" fontId="134" fillId="0" borderId="118" xfId="0" applyFont="1" applyBorder="1" applyAlignment="1">
      <alignment horizontal="left" indent="3"/>
    </xf>
    <xf numFmtId="0" fontId="116" fillId="0" borderId="118" xfId="0" applyFont="1" applyBorder="1" applyAlignment="1">
      <alignment vertical="center" wrapText="1" readingOrder="1"/>
    </xf>
    <xf numFmtId="0" fontId="134" fillId="0" borderId="118" xfId="0" applyFont="1" applyBorder="1" applyAlignment="1">
      <alignment horizontal="left" indent="2"/>
    </xf>
    <xf numFmtId="0" fontId="118" fillId="0" borderId="122" xfId="0" applyFont="1" applyBorder="1"/>
    <xf numFmtId="0" fontId="113" fillId="0" borderId="114" xfId="0" applyFont="1" applyBorder="1" applyAlignment="1">
      <alignment vertical="center" wrapText="1" readingOrder="1"/>
    </xf>
    <xf numFmtId="0" fontId="134" fillId="0" borderId="122" xfId="0" applyFont="1" applyBorder="1" applyAlignment="1">
      <alignment horizontal="left" indent="2"/>
    </xf>
    <xf numFmtId="0" fontId="113" fillId="0" borderId="113" xfId="0" applyFont="1" applyBorder="1" applyAlignment="1">
      <alignment vertical="center" wrapText="1" readingOrder="1"/>
    </xf>
    <xf numFmtId="0" fontId="113" fillId="0" borderId="112" xfId="0" applyFont="1" applyBorder="1" applyAlignment="1">
      <alignment vertical="center" wrapText="1" readingOrder="1"/>
    </xf>
    <xf numFmtId="0" fontId="134" fillId="0" borderId="5" xfId="0" applyFont="1" applyBorder="1"/>
    <xf numFmtId="0" fontId="2" fillId="0" borderId="13" xfId="0" applyFont="1" applyBorder="1" applyAlignment="1">
      <alignment horizontal="left" vertical="center" wrapText="1" indent="1"/>
    </xf>
    <xf numFmtId="169" fontId="2" fillId="37" borderId="59" xfId="20" applyFont="1" applyBorder="1"/>
    <xf numFmtId="193" fontId="84" fillId="0" borderId="16" xfId="0" applyNumberFormat="1" applyFont="1" applyBorder="1" applyAlignment="1" applyProtection="1">
      <alignment vertical="center" wrapText="1"/>
      <protection locked="0"/>
    </xf>
    <xf numFmtId="193" fontId="84" fillId="0" borderId="118" xfId="0" applyNumberFormat="1" applyFont="1" applyBorder="1" applyAlignment="1" applyProtection="1">
      <alignment vertical="center" wrapText="1"/>
      <protection locked="0"/>
    </xf>
    <xf numFmtId="193" fontId="84" fillId="0" borderId="76" xfId="0" applyNumberFormat="1" applyFont="1" applyBorder="1" applyAlignment="1" applyProtection="1">
      <alignment vertical="center" wrapText="1"/>
      <protection locked="0"/>
    </xf>
    <xf numFmtId="193" fontId="87" fillId="2" borderId="16" xfId="0" applyNumberFormat="1" applyFont="1" applyFill="1" applyBorder="1" applyAlignment="1" applyProtection="1">
      <alignment vertical="center"/>
      <protection locked="0"/>
    </xf>
    <xf numFmtId="193" fontId="87" fillId="2" borderId="118" xfId="0" applyNumberFormat="1" applyFont="1" applyFill="1" applyBorder="1" applyAlignment="1" applyProtection="1">
      <alignment vertical="center"/>
      <protection locked="0"/>
    </xf>
    <xf numFmtId="193" fontId="87" fillId="2" borderId="76" xfId="0" applyNumberFormat="1" applyFont="1" applyFill="1" applyBorder="1" applyAlignment="1" applyProtection="1">
      <alignment vertical="center"/>
      <protection locked="0"/>
    </xf>
    <xf numFmtId="193" fontId="87" fillId="2" borderId="80" xfId="0" applyNumberFormat="1" applyFont="1" applyFill="1" applyBorder="1" applyAlignment="1" applyProtection="1">
      <alignment vertical="center"/>
      <protection locked="0"/>
    </xf>
    <xf numFmtId="193" fontId="87" fillId="2" borderId="122" xfId="0" applyNumberFormat="1" applyFont="1" applyFill="1" applyBorder="1" applyAlignment="1" applyProtection="1">
      <alignment vertical="center"/>
      <protection locked="0"/>
    </xf>
    <xf numFmtId="167" fontId="136" fillId="80" borderId="54" xfId="0" applyNumberFormat="1" applyFont="1" applyFill="1" applyBorder="1" applyAlignment="1">
      <alignment horizontal="center"/>
    </xf>
    <xf numFmtId="0" fontId="6" fillId="0" borderId="3" xfId="17" applyBorder="1" applyAlignment="1" applyProtection="1"/>
    <xf numFmtId="14" fontId="2" fillId="0" borderId="0" xfId="0" applyNumberFormat="1" applyFont="1" applyAlignment="1">
      <alignment horizontal="left"/>
    </xf>
    <xf numFmtId="0" fontId="2" fillId="0" borderId="119" xfId="0" applyFont="1" applyBorder="1" applyAlignment="1">
      <alignment wrapText="1"/>
    </xf>
    <xf numFmtId="0" fontId="2" fillId="0" borderId="80" xfId="0" applyFont="1" applyBorder="1" applyAlignment="1">
      <alignment vertical="center"/>
    </xf>
    <xf numFmtId="0" fontId="2" fillId="0" borderId="97" xfId="0" applyFont="1" applyBorder="1" applyAlignment="1">
      <alignment wrapText="1"/>
    </xf>
    <xf numFmtId="10" fontId="84" fillId="0" borderId="18" xfId="20962" applyNumberFormat="1" applyFont="1" applyBorder="1"/>
    <xf numFmtId="10" fontId="84" fillId="0" borderId="128" xfId="20962" applyNumberFormat="1" applyFont="1" applyBorder="1"/>
    <xf numFmtId="10" fontId="84" fillId="0" borderId="78" xfId="20962" applyNumberFormat="1" applyFont="1" applyBorder="1"/>
    <xf numFmtId="0" fontId="2" fillId="0" borderId="80" xfId="0" applyFont="1" applyBorder="1" applyAlignment="1">
      <alignment horizontal="right" vertical="center"/>
    </xf>
    <xf numFmtId="9" fontId="2" fillId="0" borderId="3" xfId="20962" applyFont="1" applyBorder="1" applyAlignment="1" applyProtection="1">
      <alignment horizontal="right" vertical="center" wrapText="1"/>
      <protection locked="0"/>
    </xf>
    <xf numFmtId="9" fontId="84" fillId="0" borderId="3" xfId="20962" applyFont="1" applyBorder="1" applyAlignment="1" applyProtection="1">
      <alignment vertical="center" wrapText="1"/>
      <protection locked="0"/>
    </xf>
    <xf numFmtId="9" fontId="84" fillId="0" borderId="17" xfId="20962" applyFont="1" applyBorder="1" applyAlignment="1" applyProtection="1">
      <alignment vertical="center" wrapText="1"/>
      <protection locked="0"/>
    </xf>
    <xf numFmtId="9" fontId="85" fillId="0" borderId="0" xfId="20962" applyFont="1"/>
    <xf numFmtId="9" fontId="84" fillId="0" borderId="16" xfId="20962" applyFont="1" applyBorder="1" applyAlignment="1" applyProtection="1">
      <alignment vertical="center" wrapText="1"/>
      <protection locked="0"/>
    </xf>
    <xf numFmtId="9" fontId="84" fillId="0" borderId="118" xfId="20962" applyFont="1" applyBorder="1" applyAlignment="1" applyProtection="1">
      <alignment vertical="center" wrapText="1"/>
      <protection locked="0"/>
    </xf>
    <xf numFmtId="9" fontId="84" fillId="0" borderId="76" xfId="20962" applyFont="1" applyBorder="1" applyAlignment="1" applyProtection="1">
      <alignment vertical="center" wrapText="1"/>
      <protection locked="0"/>
    </xf>
    <xf numFmtId="9" fontId="2" fillId="37" borderId="0" xfId="20962" applyFont="1" applyFill="1"/>
    <xf numFmtId="9" fontId="2" fillId="37" borderId="87" xfId="20962" applyFont="1" applyFill="1" applyBorder="1"/>
    <xf numFmtId="9" fontId="2" fillId="37" borderId="59" xfId="20962" applyFont="1" applyFill="1" applyBorder="1"/>
    <xf numFmtId="9" fontId="2" fillId="2" borderId="3" xfId="20962" applyFont="1" applyFill="1" applyBorder="1" applyAlignment="1" applyProtection="1">
      <alignment vertical="center"/>
      <protection locked="0"/>
    </xf>
    <xf numFmtId="9" fontId="87" fillId="2" borderId="3" xfId="20962" applyFont="1" applyFill="1" applyBorder="1" applyAlignment="1" applyProtection="1">
      <alignment vertical="center"/>
      <protection locked="0"/>
    </xf>
    <xf numFmtId="9" fontId="87" fillId="2" borderId="17" xfId="20962" applyFont="1" applyFill="1" applyBorder="1" applyAlignment="1" applyProtection="1">
      <alignment vertical="center"/>
      <protection locked="0"/>
    </xf>
    <xf numFmtId="9" fontId="87" fillId="2" borderId="16" xfId="20962" applyFont="1" applyFill="1" applyBorder="1" applyAlignment="1" applyProtection="1">
      <alignment vertical="center"/>
      <protection locked="0"/>
    </xf>
    <xf numFmtId="9" fontId="87" fillId="2" borderId="118" xfId="20962" applyFont="1" applyFill="1" applyBorder="1" applyAlignment="1" applyProtection="1">
      <alignment vertical="center"/>
      <protection locked="0"/>
    </xf>
    <xf numFmtId="9" fontId="87" fillId="2" borderId="76" xfId="20962" applyFont="1" applyFill="1" applyBorder="1" applyAlignment="1" applyProtection="1">
      <alignment vertical="center"/>
      <protection locked="0"/>
    </xf>
    <xf numFmtId="9" fontId="84" fillId="0" borderId="3" xfId="20962" applyFont="1" applyBorder="1" applyAlignment="1" applyProtection="1">
      <alignment horizontal="center" vertical="center" wrapText="1"/>
      <protection locked="0"/>
    </xf>
    <xf numFmtId="9" fontId="84" fillId="0" borderId="17" xfId="20962" applyFont="1" applyBorder="1" applyAlignment="1" applyProtection="1">
      <alignment horizontal="center" vertical="center" wrapText="1"/>
      <protection locked="0"/>
    </xf>
    <xf numFmtId="9" fontId="84" fillId="0" borderId="16" xfId="20962" applyFont="1" applyBorder="1" applyAlignment="1" applyProtection="1">
      <alignment horizontal="center" vertical="center" wrapText="1"/>
      <protection locked="0"/>
    </xf>
    <xf numFmtId="9" fontId="84" fillId="0" borderId="118" xfId="20962" applyFont="1" applyBorder="1" applyAlignment="1" applyProtection="1">
      <alignment horizontal="center" vertical="center" wrapText="1"/>
      <protection locked="0"/>
    </xf>
    <xf numFmtId="9" fontId="84" fillId="0" borderId="76" xfId="20962" applyFont="1" applyBorder="1" applyAlignment="1" applyProtection="1">
      <alignment horizontal="center" vertical="center" wrapText="1"/>
      <protection locked="0"/>
    </xf>
    <xf numFmtId="164" fontId="3" fillId="0" borderId="118" xfId="7" applyNumberFormat="1" applyFont="1" applyBorder="1"/>
    <xf numFmtId="164" fontId="3" fillId="36" borderId="118" xfId="7" applyNumberFormat="1" applyFont="1" applyFill="1" applyBorder="1"/>
    <xf numFmtId="164" fontId="3" fillId="0" borderId="118" xfId="7" applyNumberFormat="1" applyFont="1" applyFill="1" applyBorder="1"/>
    <xf numFmtId="164" fontId="3" fillId="0" borderId="118" xfId="7" applyNumberFormat="1" applyFont="1" applyBorder="1" applyAlignment="1">
      <alignment vertical="center"/>
    </xf>
    <xf numFmtId="164" fontId="3" fillId="36" borderId="118" xfId="7" applyNumberFormat="1" applyFont="1" applyFill="1" applyBorder="1" applyAlignment="1">
      <alignment vertical="center"/>
    </xf>
    <xf numFmtId="43" fontId="0" fillId="0" borderId="118" xfId="7" applyFont="1" applyBorder="1"/>
    <xf numFmtId="43" fontId="0" fillId="36" borderId="118" xfId="7" applyFont="1" applyFill="1" applyBorder="1"/>
    <xf numFmtId="164" fontId="0" fillId="0" borderId="118" xfId="7" applyNumberFormat="1" applyFont="1" applyFill="1" applyBorder="1"/>
    <xf numFmtId="164" fontId="0" fillId="0" borderId="118" xfId="7" applyNumberFormat="1" applyFont="1" applyBorder="1"/>
    <xf numFmtId="164" fontId="0" fillId="36" borderId="118" xfId="7" applyNumberFormat="1" applyFont="1" applyFill="1" applyBorder="1"/>
    <xf numFmtId="194" fontId="0" fillId="0" borderId="118" xfId="7" applyNumberFormat="1" applyFont="1" applyBorder="1"/>
    <xf numFmtId="194" fontId="0" fillId="0" borderId="118" xfId="7" applyNumberFormat="1" applyFont="1" applyFill="1" applyBorder="1"/>
    <xf numFmtId="9" fontId="2" fillId="2" borderId="88" xfId="20962" applyFont="1" applyFill="1" applyBorder="1" applyAlignment="1" applyProtection="1">
      <alignment vertical="center"/>
      <protection locked="0"/>
    </xf>
    <xf numFmtId="9" fontId="87" fillId="2" borderId="88" xfId="20962" applyFont="1" applyFill="1" applyBorder="1" applyAlignment="1" applyProtection="1">
      <alignment vertical="center"/>
      <protection locked="0"/>
    </xf>
    <xf numFmtId="9" fontId="87" fillId="2" borderId="82" xfId="20962" applyFont="1" applyFill="1" applyBorder="1" applyAlignment="1" applyProtection="1">
      <alignment vertical="center"/>
      <protection locked="0"/>
    </xf>
    <xf numFmtId="9" fontId="2" fillId="2" borderId="20" xfId="20962" applyFont="1" applyFill="1" applyBorder="1" applyAlignment="1" applyProtection="1">
      <alignment vertical="center"/>
      <protection locked="0"/>
    </xf>
    <xf numFmtId="9" fontId="87" fillId="2" borderId="20" xfId="20962" applyFont="1" applyFill="1" applyBorder="1" applyAlignment="1" applyProtection="1">
      <alignment vertical="center"/>
      <protection locked="0"/>
    </xf>
    <xf numFmtId="9" fontId="87" fillId="2" borderId="21" xfId="20962" applyFont="1" applyFill="1" applyBorder="1" applyAlignment="1" applyProtection="1">
      <alignment vertical="center"/>
      <protection locked="0"/>
    </xf>
    <xf numFmtId="9" fontId="87" fillId="2" borderId="80" xfId="20962" applyFont="1" applyFill="1" applyBorder="1" applyAlignment="1" applyProtection="1">
      <alignment vertical="center"/>
      <protection locked="0"/>
    </xf>
    <xf numFmtId="9" fontId="87" fillId="2" borderId="122" xfId="20962" applyFont="1" applyFill="1" applyBorder="1" applyAlignment="1" applyProtection="1">
      <alignment vertical="center"/>
      <protection locked="0"/>
    </xf>
    <xf numFmtId="9" fontId="87" fillId="2" borderId="19" xfId="20962" applyFont="1" applyFill="1" applyBorder="1" applyAlignment="1" applyProtection="1">
      <alignment vertical="center"/>
      <protection locked="0"/>
    </xf>
    <xf numFmtId="164" fontId="3" fillId="0" borderId="119" xfId="7" applyNumberFormat="1" applyFont="1" applyBorder="1" applyAlignment="1"/>
    <xf numFmtId="164" fontId="3" fillId="0" borderId="120" xfId="7" applyNumberFormat="1" applyFont="1" applyBorder="1" applyAlignment="1"/>
    <xf numFmtId="164" fontId="3" fillId="0" borderId="121" xfId="7" applyNumberFormat="1" applyFont="1" applyBorder="1" applyAlignment="1"/>
    <xf numFmtId="164" fontId="3" fillId="0" borderId="76" xfId="7" applyNumberFormat="1" applyFont="1" applyBorder="1" applyAlignment="1">
      <alignment horizontal="right" vertical="center" wrapText="1"/>
    </xf>
    <xf numFmtId="164" fontId="4" fillId="36" borderId="76" xfId="7" applyNumberFormat="1" applyFont="1" applyFill="1" applyBorder="1" applyAlignment="1">
      <alignment horizontal="left" vertical="center" wrapText="1"/>
    </xf>
    <xf numFmtId="164" fontId="4" fillId="36" borderId="76" xfId="7" applyNumberFormat="1" applyFont="1" applyFill="1" applyBorder="1" applyAlignment="1">
      <alignment horizontal="center" vertical="center" wrapText="1"/>
    </xf>
    <xf numFmtId="164" fontId="3" fillId="0" borderId="21" xfId="7" applyNumberFormat="1" applyFont="1" applyBorder="1" applyAlignment="1">
      <alignment horizontal="right" vertical="center" wrapText="1"/>
    </xf>
    <xf numFmtId="10" fontId="97" fillId="0" borderId="90" xfId="20962" applyNumberFormat="1" applyFont="1" applyFill="1" applyBorder="1" applyAlignment="1">
      <alignment horizontal="center" vertical="center" wrapText="1"/>
    </xf>
    <xf numFmtId="10" fontId="3" fillId="0" borderId="90" xfId="20962" applyNumberFormat="1" applyFont="1" applyFill="1" applyBorder="1" applyAlignment="1">
      <alignment horizontal="center" vertical="center" wrapText="1"/>
    </xf>
    <xf numFmtId="10" fontId="101" fillId="0" borderId="90" xfId="20962" applyNumberFormat="1" applyFont="1" applyFill="1" applyBorder="1" applyAlignment="1">
      <alignment horizontal="center" vertical="center" wrapText="1"/>
    </xf>
    <xf numFmtId="10" fontId="4" fillId="36" borderId="90" xfId="20962" applyNumberFormat="1" applyFont="1" applyFill="1" applyBorder="1" applyAlignment="1">
      <alignment horizontal="center" vertical="center" wrapText="1"/>
    </xf>
    <xf numFmtId="10" fontId="103" fillId="0" borderId="20" xfId="20962" applyNumberFormat="1" applyFont="1" applyFill="1" applyBorder="1" applyAlignment="1" applyProtection="1">
      <alignment horizontal="center" vertical="center"/>
    </xf>
    <xf numFmtId="0" fontId="128" fillId="0" borderId="118" xfId="20966" applyFont="1" applyBorder="1" applyAlignment="1">
      <alignment horizontal="left" vertical="center" wrapText="1" indent="1"/>
    </xf>
    <xf numFmtId="0" fontId="128" fillId="0" borderId="118" xfId="20966" applyFont="1" applyBorder="1" applyAlignment="1">
      <alignment horizontal="left" vertical="center" wrapText="1" indent="2"/>
    </xf>
    <xf numFmtId="43" fontId="84" fillId="0" borderId="9" xfId="7" applyFont="1" applyBorder="1" applyAlignment="1">
      <alignment horizontal="center" vertical="center"/>
    </xf>
    <xf numFmtId="43" fontId="88" fillId="0" borderId="9" xfId="7" applyFont="1" applyBorder="1" applyAlignment="1">
      <alignment horizontal="center" vertical="center"/>
    </xf>
    <xf numFmtId="43" fontId="84" fillId="0" borderId="10" xfId="7" applyFont="1" applyBorder="1" applyAlignment="1">
      <alignment horizontal="center" vertical="center"/>
    </xf>
    <xf numFmtId="43" fontId="86" fillId="0" borderId="11" xfId="7" applyFont="1" applyBorder="1" applyAlignment="1">
      <alignment horizontal="center" vertical="center"/>
    </xf>
    <xf numFmtId="43" fontId="84" fillId="0" borderId="12" xfId="7" applyFont="1" applyBorder="1" applyAlignment="1">
      <alignment horizontal="center" vertical="center"/>
    </xf>
    <xf numFmtId="43" fontId="88" fillId="0" borderId="10" xfId="7" applyFont="1" applyBorder="1" applyAlignment="1">
      <alignment vertical="center"/>
    </xf>
    <xf numFmtId="43" fontId="84" fillId="0" borderId="118" xfId="7" applyFont="1" applyBorder="1" applyAlignment="1">
      <alignment horizontal="center" vertical="center"/>
    </xf>
    <xf numFmtId="43" fontId="86" fillId="0" borderId="118" xfId="7" applyFont="1" applyBorder="1" applyAlignment="1">
      <alignment horizontal="center" vertical="center"/>
    </xf>
    <xf numFmtId="43" fontId="84" fillId="0" borderId="118" xfId="7" applyFont="1" applyBorder="1" applyAlignment="1">
      <alignment horizontal="center"/>
    </xf>
    <xf numFmtId="43" fontId="84" fillId="0" borderId="118" xfId="7" applyFont="1" applyBorder="1"/>
    <xf numFmtId="0" fontId="0" fillId="0" borderId="16" xfId="0" applyBorder="1" applyAlignment="1">
      <alignment horizontal="center"/>
    </xf>
    <xf numFmtId="167" fontId="84" fillId="0" borderId="76" xfId="0" applyNumberFormat="1" applyFont="1" applyBorder="1" applyAlignment="1">
      <alignment horizontal="center"/>
    </xf>
    <xf numFmtId="167" fontId="86" fillId="0" borderId="76" xfId="0" applyNumberFormat="1" applyFont="1" applyBorder="1" applyAlignment="1">
      <alignment horizontal="center"/>
    </xf>
    <xf numFmtId="0" fontId="84" fillId="0" borderId="76" xfId="0" applyFont="1" applyBorder="1"/>
    <xf numFmtId="0" fontId="0" fillId="0" borderId="19" xfId="0" applyBorder="1" applyAlignment="1">
      <alignment horizontal="center"/>
    </xf>
    <xf numFmtId="0" fontId="127" fillId="0" borderId="20" xfId="0" applyFont="1" applyBorder="1" applyAlignment="1">
      <alignment horizontal="left" vertical="center" wrapText="1"/>
    </xf>
    <xf numFmtId="43" fontId="84" fillId="0" borderId="20" xfId="7" applyFont="1" applyBorder="1" applyAlignment="1">
      <alignment horizontal="center"/>
    </xf>
    <xf numFmtId="0" fontId="84" fillId="0" borderId="21" xfId="0" applyFont="1" applyBorder="1"/>
    <xf numFmtId="0" fontId="0" fillId="0" borderId="63" xfId="0" applyBorder="1" applyAlignment="1">
      <alignment horizontal="center"/>
    </xf>
    <xf numFmtId="0" fontId="125" fillId="3" borderId="5" xfId="20966" applyFont="1" applyFill="1" applyBorder="1" applyAlignment="1">
      <alignment horizontal="left" vertical="center" wrapText="1"/>
    </xf>
    <xf numFmtId="167" fontId="84" fillId="0" borderId="54" xfId="0" applyNumberFormat="1" applyFont="1" applyBorder="1" applyAlignment="1">
      <alignment horizontal="center"/>
    </xf>
    <xf numFmtId="0" fontId="84" fillId="0" borderId="83" xfId="0" applyFont="1" applyBorder="1" applyAlignment="1">
      <alignment horizontal="center" vertical="center" wrapText="1"/>
    </xf>
    <xf numFmtId="0" fontId="86" fillId="0" borderId="84" xfId="0" applyFont="1" applyBorder="1" applyAlignment="1">
      <alignment horizontal="center" vertical="center" wrapText="1"/>
    </xf>
    <xf numFmtId="0" fontId="84" fillId="0" borderId="85" xfId="0" applyFont="1" applyBorder="1" applyAlignment="1">
      <alignment horizontal="center" vertical="center" wrapText="1"/>
    </xf>
    <xf numFmtId="0" fontId="84" fillId="0" borderId="86" xfId="0" applyFont="1" applyBorder="1" applyAlignment="1">
      <alignment horizontal="center" vertical="center" wrapText="1"/>
    </xf>
    <xf numFmtId="43" fontId="3" fillId="0" borderId="79" xfId="7" applyFont="1" applyBorder="1" applyAlignment="1">
      <alignment vertical="center"/>
    </xf>
    <xf numFmtId="43" fontId="3" fillId="0" borderId="60" xfId="7" applyFont="1" applyBorder="1" applyAlignment="1">
      <alignment vertical="center"/>
    </xf>
    <xf numFmtId="43" fontId="3" fillId="3" borderId="78" xfId="7" applyFont="1" applyFill="1" applyBorder="1" applyAlignment="1">
      <alignment vertical="center"/>
    </xf>
    <xf numFmtId="43" fontId="3" fillId="0" borderId="76" xfId="7" applyFont="1" applyBorder="1" applyAlignment="1">
      <alignment vertical="center"/>
    </xf>
    <xf numFmtId="43" fontId="3" fillId="0" borderId="20" xfId="7" applyFont="1" applyBorder="1" applyAlignment="1">
      <alignment vertical="center"/>
    </xf>
    <xf numFmtId="43" fontId="3" fillId="0" borderId="22" xfId="7" applyFont="1" applyBorder="1" applyAlignment="1">
      <alignment vertical="center"/>
    </xf>
    <xf numFmtId="43" fontId="3" fillId="0" borderId="21" xfId="7" applyFont="1" applyBorder="1" applyAlignment="1">
      <alignment vertical="center"/>
    </xf>
    <xf numFmtId="43" fontId="9" fillId="37" borderId="52" xfId="7" applyFont="1" applyFill="1" applyBorder="1"/>
    <xf numFmtId="43" fontId="3" fillId="0" borderId="24" xfId="7" applyFont="1" applyBorder="1" applyAlignment="1">
      <alignment vertical="center"/>
    </xf>
    <xf numFmtId="43" fontId="3" fillId="0" borderId="15" xfId="7" applyFont="1" applyBorder="1" applyAlignment="1">
      <alignment vertical="center"/>
    </xf>
    <xf numFmtId="43" fontId="9" fillId="37" borderId="22" xfId="7" applyFont="1" applyFill="1" applyBorder="1"/>
    <xf numFmtId="43" fontId="9" fillId="37" borderId="81" xfId="7" applyFont="1" applyFill="1" applyBorder="1"/>
    <xf numFmtId="43" fontId="9" fillId="37" borderId="23" xfId="7" applyFont="1" applyFill="1" applyBorder="1"/>
    <xf numFmtId="43" fontId="3" fillId="0" borderId="82" xfId="7" applyFont="1" applyBorder="1" applyAlignment="1">
      <alignment vertical="center"/>
    </xf>
    <xf numFmtId="43" fontId="9" fillId="37" borderId="28" xfId="7" applyFont="1" applyFill="1" applyBorder="1"/>
    <xf numFmtId="10" fontId="3" fillId="0" borderId="85" xfId="20962" applyNumberFormat="1" applyFont="1" applyBorder="1" applyAlignment="1">
      <alignment vertical="center"/>
    </xf>
    <xf numFmtId="10" fontId="3" fillId="0" borderId="86" xfId="20962" applyNumberFormat="1" applyFont="1" applyBorder="1" applyAlignment="1">
      <alignment vertical="center"/>
    </xf>
    <xf numFmtId="43" fontId="114" fillId="0" borderId="118" xfId="7" applyFont="1" applyBorder="1"/>
    <xf numFmtId="14" fontId="114" fillId="0" borderId="0" xfId="0" applyNumberFormat="1" applyFont="1" applyAlignment="1">
      <alignment horizontal="left"/>
    </xf>
    <xf numFmtId="43" fontId="113" fillId="0" borderId="118" xfId="7" applyFont="1" applyBorder="1"/>
    <xf numFmtId="43" fontId="113" fillId="36" borderId="118" xfId="7" applyFont="1" applyFill="1" applyBorder="1"/>
    <xf numFmtId="43" fontId="116" fillId="0" borderId="118" xfId="7" applyFont="1" applyBorder="1"/>
    <xf numFmtId="43" fontId="117" fillId="0" borderId="118" xfId="7" applyFont="1" applyBorder="1"/>
    <xf numFmtId="43" fontId="113" fillId="0" borderId="118" xfId="7" applyFont="1" applyBorder="1" applyAlignment="1">
      <alignment horizontal="left" indent="1"/>
    </xf>
    <xf numFmtId="43" fontId="116" fillId="76" borderId="118" xfId="7" applyFont="1" applyFill="1" applyBorder="1"/>
    <xf numFmtId="43" fontId="113" fillId="0" borderId="76" xfId="7" applyFont="1" applyBorder="1"/>
    <xf numFmtId="43" fontId="113" fillId="0" borderId="121" xfId="7" applyFont="1" applyBorder="1"/>
    <xf numFmtId="43" fontId="113" fillId="0" borderId="16" xfId="7" applyFont="1" applyBorder="1" applyAlignment="1">
      <alignment horizontal="left" indent="1"/>
    </xf>
    <xf numFmtId="43" fontId="113" fillId="0" borderId="16" xfId="7" applyFont="1" applyBorder="1" applyAlignment="1">
      <alignment horizontal="left" indent="2"/>
    </xf>
    <xf numFmtId="43" fontId="113" fillId="0" borderId="16" xfId="7" applyFont="1" applyBorder="1" applyAlignment="1">
      <alignment horizontal="left" indent="3"/>
    </xf>
    <xf numFmtId="43" fontId="113" fillId="79" borderId="16" xfId="7" applyFont="1" applyFill="1" applyBorder="1"/>
    <xf numFmtId="43" fontId="113" fillId="79" borderId="118" xfId="7" applyFont="1" applyFill="1" applyBorder="1"/>
    <xf numFmtId="43" fontId="113" fillId="79" borderId="76" xfId="7" applyFont="1" applyFill="1" applyBorder="1"/>
    <xf numFmtId="43" fontId="113" fillId="79" borderId="121" xfId="7" applyFont="1" applyFill="1" applyBorder="1"/>
    <xf numFmtId="43" fontId="113" fillId="0" borderId="16" xfId="7" applyFont="1" applyBorder="1" applyAlignment="1">
      <alignment horizontal="left" vertical="top" wrapText="1" indent="2"/>
    </xf>
    <xf numFmtId="43" fontId="113" fillId="0" borderId="16" xfId="7" applyFont="1" applyBorder="1" applyAlignment="1">
      <alignment horizontal="left" wrapText="1" indent="3"/>
    </xf>
    <xf numFmtId="43" fontId="113" fillId="0" borderId="16" xfId="7" applyFont="1" applyBorder="1" applyAlignment="1">
      <alignment horizontal="left" wrapText="1" indent="2"/>
    </xf>
    <xf numFmtId="43" fontId="113" fillId="0" borderId="16" xfId="7" applyFont="1" applyBorder="1" applyAlignment="1">
      <alignment horizontal="left" wrapText="1" indent="1"/>
    </xf>
    <xf numFmtId="43" fontId="113" fillId="0" borderId="19" xfId="7" applyFont="1" applyBorder="1" applyAlignment="1">
      <alignment horizontal="left" wrapText="1" indent="1"/>
    </xf>
    <xf numFmtId="43" fontId="113" fillId="0" borderId="20" xfId="7" applyFont="1" applyBorder="1"/>
    <xf numFmtId="43" fontId="113" fillId="0" borderId="21" xfId="7" applyFont="1" applyBorder="1"/>
    <xf numFmtId="43" fontId="113" fillId="0" borderId="23" xfId="7" applyFont="1" applyBorder="1"/>
    <xf numFmtId="43" fontId="113" fillId="0" borderId="118" xfId="7" applyFont="1" applyBorder="1" applyAlignment="1">
      <alignment horizontal="left" vertical="center" wrapText="1"/>
    </xf>
    <xf numFmtId="43" fontId="113" fillId="0" borderId="118" xfId="7" applyFont="1" applyBorder="1" applyAlignment="1">
      <alignment horizontal="center" vertical="center" wrapText="1"/>
    </xf>
    <xf numFmtId="43" fontId="113" fillId="0" borderId="118" xfId="7" applyFont="1" applyBorder="1" applyAlignment="1">
      <alignment horizontal="center" vertical="center"/>
    </xf>
    <xf numFmtId="43" fontId="116" fillId="0" borderId="118" xfId="7" applyFont="1" applyBorder="1" applyAlignment="1">
      <alignment horizontal="left" vertical="center" wrapText="1"/>
    </xf>
    <xf numFmtId="43" fontId="118" fillId="0" borderId="118" xfId="7" applyFont="1" applyBorder="1"/>
    <xf numFmtId="9" fontId="118" fillId="0" borderId="118" xfId="20962" applyFont="1" applyBorder="1"/>
    <xf numFmtId="9" fontId="118" fillId="0" borderId="122" xfId="20962" applyFont="1" applyBorder="1"/>
    <xf numFmtId="9" fontId="106" fillId="0" borderId="90" xfId="20962" applyFont="1" applyFill="1" applyBorder="1" applyAlignment="1" applyProtection="1">
      <alignment horizontal="right" vertical="center"/>
      <protection locked="0"/>
    </xf>
    <xf numFmtId="9" fontId="2" fillId="0" borderId="3" xfId="20962" applyFont="1" applyBorder="1" applyAlignment="1" applyProtection="1">
      <alignment horizontal="center" vertical="center" wrapText="1"/>
      <protection locked="0"/>
    </xf>
    <xf numFmtId="0" fontId="2" fillId="0" borderId="76" xfId="0" applyFont="1" applyBorder="1"/>
    <xf numFmtId="43" fontId="113" fillId="0" borderId="16" xfId="7" applyFont="1" applyBorder="1"/>
    <xf numFmtId="43" fontId="97" fillId="0" borderId="0" xfId="7" applyFont="1" applyAlignment="1">
      <alignment horizontal="left"/>
    </xf>
    <xf numFmtId="43" fontId="116" fillId="0" borderId="118" xfId="7" applyFont="1" applyBorder="1" applyAlignment="1">
      <alignment horizontal="center" vertical="center"/>
    </xf>
    <xf numFmtId="0" fontId="100" fillId="3" borderId="98" xfId="0" applyFont="1" applyFill="1" applyBorder="1" applyAlignment="1">
      <alignment horizontal="left"/>
    </xf>
    <xf numFmtId="0" fontId="2" fillId="0" borderId="76" xfId="0" applyFont="1" applyBorder="1" applyAlignment="1">
      <alignment horizontal="center" vertical="center" wrapText="1"/>
    </xf>
    <xf numFmtId="0" fontId="3" fillId="3" borderId="120" xfId="0" applyFont="1" applyFill="1" applyBorder="1" applyAlignment="1">
      <alignment vertical="center"/>
    </xf>
    <xf numFmtId="43" fontId="9" fillId="37" borderId="0" xfId="7" applyFont="1" applyFill="1" applyBorder="1"/>
    <xf numFmtId="43" fontId="3" fillId="3" borderId="120" xfId="7" applyFont="1" applyFill="1" applyBorder="1" applyAlignment="1">
      <alignment vertical="center"/>
    </xf>
    <xf numFmtId="0" fontId="3" fillId="0" borderId="118" xfId="0" applyFont="1" applyBorder="1" applyAlignment="1">
      <alignment vertical="center"/>
    </xf>
    <xf numFmtId="43" fontId="3" fillId="0" borderId="118" xfId="7" applyFont="1" applyBorder="1" applyAlignment="1">
      <alignment vertical="center"/>
    </xf>
    <xf numFmtId="43" fontId="3" fillId="0" borderId="119" xfId="7" applyFont="1" applyBorder="1" applyAlignment="1">
      <alignment vertical="center"/>
    </xf>
    <xf numFmtId="0" fontId="4" fillId="0" borderId="118" xfId="0" applyFont="1" applyBorder="1" applyAlignment="1">
      <alignment vertical="center"/>
    </xf>
    <xf numFmtId="0" fontId="3" fillId="3" borderId="0" xfId="0" applyFont="1" applyFill="1" applyAlignment="1">
      <alignment vertical="center"/>
    </xf>
    <xf numFmtId="43" fontId="3" fillId="3" borderId="0" xfId="7" applyFont="1" applyFill="1" applyBorder="1" applyAlignment="1">
      <alignment vertical="center"/>
    </xf>
    <xf numFmtId="0" fontId="3" fillId="0" borderId="122" xfId="0" applyFont="1" applyBorder="1" applyAlignment="1">
      <alignment vertical="center"/>
    </xf>
    <xf numFmtId="43" fontId="3" fillId="0" borderId="97" xfId="7" applyFont="1" applyBorder="1" applyAlignment="1">
      <alignment vertical="center"/>
    </xf>
    <xf numFmtId="43" fontId="118" fillId="0" borderId="122" xfId="7" applyFont="1" applyBorder="1"/>
    <xf numFmtId="43" fontId="85" fillId="0" borderId="0" xfId="7" applyFont="1"/>
    <xf numFmtId="43" fontId="85" fillId="0" borderId="0" xfId="0" applyNumberFormat="1" applyFont="1"/>
    <xf numFmtId="164" fontId="0" fillId="0" borderId="0" xfId="0" applyNumberFormat="1"/>
    <xf numFmtId="43" fontId="0" fillId="0" borderId="0" xfId="0" applyNumberFormat="1"/>
    <xf numFmtId="193" fontId="0" fillId="0" borderId="0" xfId="0" applyNumberFormat="1"/>
    <xf numFmtId="3" fontId="89" fillId="0" borderId="0" xfId="0" applyNumberFormat="1" applyFont="1"/>
    <xf numFmtId="10" fontId="3" fillId="0" borderId="0" xfId="0" applyNumberFormat="1" applyFont="1" applyAlignment="1">
      <alignment horizontal="left" vertical="center"/>
    </xf>
    <xf numFmtId="0" fontId="94" fillId="0" borderId="62" xfId="0" applyFont="1" applyBorder="1" applyAlignment="1">
      <alignment horizontal="left" wrapText="1"/>
    </xf>
    <xf numFmtId="0" fontId="94" fillId="0" borderId="61" xfId="0" applyFont="1" applyBorder="1" applyAlignment="1">
      <alignment horizontal="left" wrapText="1"/>
    </xf>
    <xf numFmtId="0" fontId="94" fillId="0" borderId="126" xfId="0" applyFont="1" applyBorder="1" applyAlignment="1">
      <alignment horizontal="center" vertical="center"/>
    </xf>
    <xf numFmtId="0" fontId="94" fillId="0" borderId="28" xfId="0" applyFont="1" applyBorder="1" applyAlignment="1">
      <alignment horizontal="center" vertical="center"/>
    </xf>
    <xf numFmtId="0" fontId="94" fillId="0" borderId="127" xfId="0" applyFont="1" applyBorder="1" applyAlignment="1">
      <alignment horizontal="center" vertical="center"/>
    </xf>
    <xf numFmtId="0" fontId="135" fillId="0" borderId="126" xfId="0" applyFont="1" applyBorder="1" applyAlignment="1">
      <alignment horizontal="center"/>
    </xf>
    <xf numFmtId="0" fontId="135" fillId="0" borderId="28" xfId="0" applyFont="1" applyBorder="1" applyAlignment="1">
      <alignment horizontal="center"/>
    </xf>
    <xf numFmtId="0" fontId="135" fillId="0" borderId="127" xfId="0" applyFont="1" applyBorder="1" applyAlignment="1">
      <alignment horizontal="center"/>
    </xf>
    <xf numFmtId="0" fontId="0" fillId="0" borderId="105" xfId="0" applyBorder="1" applyAlignment="1">
      <alignment horizontal="center" vertical="center"/>
    </xf>
    <xf numFmtId="0" fontId="122" fillId="0" borderId="106" xfId="0" applyFont="1" applyBorder="1" applyAlignment="1">
      <alignment horizontal="center" vertical="center"/>
    </xf>
    <xf numFmtId="0" fontId="122" fillId="0" borderId="5" xfId="0" applyFont="1" applyBorder="1" applyAlignment="1">
      <alignment horizontal="center" vertical="center"/>
    </xf>
    <xf numFmtId="0" fontId="123" fillId="0" borderId="14" xfId="0" applyFont="1" applyBorder="1" applyAlignment="1">
      <alignment horizontal="center" vertical="center"/>
    </xf>
    <xf numFmtId="0" fontId="123" fillId="0" borderId="15" xfId="0" applyFont="1" applyBorder="1" applyAlignment="1">
      <alignment horizontal="center" vertical="center"/>
    </xf>
    <xf numFmtId="0" fontId="0" fillId="0" borderId="107" xfId="0" applyBorder="1" applyAlignment="1">
      <alignment horizontal="center"/>
    </xf>
    <xf numFmtId="0" fontId="0" fillId="0" borderId="108" xfId="0" applyBorder="1" applyAlignment="1">
      <alignment horizontal="center"/>
    </xf>
    <xf numFmtId="0" fontId="0" fillId="0" borderId="109"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22" fillId="0" borderId="122" xfId="0" applyFont="1" applyBorder="1" applyAlignment="1">
      <alignment horizontal="center" vertical="center" wrapText="1"/>
    </xf>
    <xf numFmtId="0" fontId="122" fillId="0" borderId="5" xfId="0" applyFont="1" applyBorder="1" applyAlignment="1">
      <alignment horizontal="center" vertical="center" wrapText="1"/>
    </xf>
    <xf numFmtId="0" fontId="0" fillId="0" borderId="118" xfId="0" applyBorder="1" applyAlignment="1">
      <alignment horizontal="center" vertical="center"/>
    </xf>
    <xf numFmtId="0" fontId="0" fillId="0" borderId="118" xfId="0" applyBorder="1" applyAlignment="1">
      <alignment horizontal="center" vertical="center" wrapText="1"/>
    </xf>
    <xf numFmtId="0" fontId="45" fillId="0" borderId="3" xfId="0" applyFont="1" applyBorder="1" applyAlignment="1">
      <alignment horizontal="center" vertical="center" wrapText="1"/>
    </xf>
    <xf numFmtId="0" fontId="45" fillId="0" borderId="17" xfId="0" applyFont="1" applyBorder="1" applyAlignment="1">
      <alignment horizontal="center" vertical="center" wrapText="1"/>
    </xf>
    <xf numFmtId="0" fontId="86" fillId="0" borderId="75" xfId="0" applyFont="1" applyBorder="1" applyAlignment="1">
      <alignment horizontal="center" vertical="center" wrapText="1"/>
    </xf>
    <xf numFmtId="0" fontId="84" fillId="0" borderId="75" xfId="0" applyFont="1" applyBorder="1" applyAlignment="1">
      <alignment horizontal="center" vertical="center" wrapText="1"/>
    </xf>
    <xf numFmtId="0" fontId="45" fillId="0" borderId="75" xfId="11" applyFont="1" applyBorder="1" applyAlignment="1">
      <alignment horizontal="center" vertical="center" wrapText="1"/>
    </xf>
    <xf numFmtId="0" fontId="45" fillId="0" borderId="76" xfId="11" applyFont="1" applyBorder="1" applyAlignment="1">
      <alignment horizontal="center" vertical="center" wrapText="1"/>
    </xf>
    <xf numFmtId="0" fontId="45" fillId="0" borderId="66" xfId="11" applyFont="1" applyBorder="1" applyAlignment="1">
      <alignment horizontal="center" vertical="center" wrapText="1"/>
    </xf>
    <xf numFmtId="0" fontId="45" fillId="0" borderId="0" xfId="11" applyFont="1" applyAlignment="1">
      <alignment horizontal="center" vertical="center" wrapText="1"/>
    </xf>
    <xf numFmtId="9" fontId="3" fillId="0" borderId="6" xfId="0" applyNumberFormat="1" applyFont="1" applyBorder="1" applyAlignment="1">
      <alignment horizontal="center" vertical="center"/>
    </xf>
    <xf numFmtId="9" fontId="3" fillId="0" borderId="8" xfId="0" applyNumberFormat="1" applyFont="1" applyBorder="1" applyAlignment="1">
      <alignment horizontal="center" vertical="center"/>
    </xf>
    <xf numFmtId="0" fontId="99" fillId="3" borderId="67" xfId="13" applyFont="1" applyFill="1" applyBorder="1" applyAlignment="1" applyProtection="1">
      <alignment horizontal="center" vertical="center" wrapText="1"/>
      <protection locked="0"/>
    </xf>
    <xf numFmtId="0" fontId="99" fillId="3" borderId="6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164" fontId="45" fillId="3" borderId="65" xfId="1" applyNumberFormat="1" applyFont="1" applyFill="1" applyBorder="1" applyAlignment="1" applyProtection="1">
      <alignment horizontal="center"/>
      <protection locked="0"/>
    </xf>
    <xf numFmtId="164" fontId="45" fillId="3" borderId="25" xfId="1" applyNumberFormat="1" applyFont="1" applyFill="1" applyBorder="1" applyAlignment="1" applyProtection="1">
      <alignment horizontal="center"/>
      <protection locked="0"/>
    </xf>
    <xf numFmtId="164" fontId="45" fillId="3" borderId="26" xfId="1" applyNumberFormat="1" applyFont="1" applyFill="1" applyBorder="1" applyAlignment="1" applyProtection="1">
      <alignment horizontal="center"/>
      <protection locked="0"/>
    </xf>
    <xf numFmtId="164" fontId="45" fillId="0" borderId="13" xfId="1" applyNumberFormat="1" applyFont="1" applyFill="1" applyBorder="1" applyAlignment="1" applyProtection="1">
      <alignment horizontal="center"/>
      <protection locked="0"/>
    </xf>
    <xf numFmtId="164" fontId="45" fillId="0" borderId="14"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0" fontId="86" fillId="0" borderId="48" xfId="0" applyFont="1" applyBorder="1" applyAlignment="1">
      <alignment horizontal="center" vertical="center" wrapText="1"/>
    </xf>
    <xf numFmtId="0" fontId="86" fillId="0" borderId="49" xfId="0" applyFont="1" applyBorder="1" applyAlignment="1">
      <alignment horizontal="center" vertical="center" wrapText="1"/>
    </xf>
    <xf numFmtId="164" fontId="45" fillId="0" borderId="68" xfId="1" applyNumberFormat="1" applyFont="1" applyFill="1" applyBorder="1" applyAlignment="1" applyProtection="1">
      <alignment horizontal="center" vertical="center" wrapText="1"/>
      <protection locked="0"/>
    </xf>
    <xf numFmtId="164" fontId="45" fillId="0" borderId="69" xfId="1" applyNumberFormat="1" applyFont="1" applyFill="1" applyBorder="1" applyAlignment="1" applyProtection="1">
      <alignment horizontal="center" vertical="center" wrapText="1"/>
      <protection locked="0"/>
    </xf>
    <xf numFmtId="0" fontId="3" fillId="0" borderId="67" xfId="0" applyFont="1" applyBorder="1" applyAlignment="1">
      <alignment horizontal="center" vertical="center" wrapText="1"/>
    </xf>
    <xf numFmtId="0" fontId="3" fillId="0" borderId="60" xfId="0" applyFont="1" applyBorder="1" applyAlignment="1">
      <alignment horizontal="center" vertical="center" wrapText="1"/>
    </xf>
    <xf numFmtId="0" fontId="86" fillId="0" borderId="70" xfId="0" applyFont="1" applyBorder="1" applyAlignment="1">
      <alignment horizontal="center"/>
    </xf>
    <xf numFmtId="0" fontId="86" fillId="0" borderId="71" xfId="0" applyFont="1" applyBorder="1" applyAlignment="1">
      <alignment horizontal="center"/>
    </xf>
    <xf numFmtId="0" fontId="3" fillId="0" borderId="6" xfId="0" applyFont="1" applyBorder="1" applyAlignment="1">
      <alignment horizontal="center" wrapText="1"/>
    </xf>
    <xf numFmtId="0" fontId="3" fillId="0" borderId="8" xfId="0" applyFont="1" applyBorder="1" applyAlignment="1">
      <alignment horizontal="center" wrapText="1"/>
    </xf>
    <xf numFmtId="0" fontId="100" fillId="0" borderId="51" xfId="0" applyFont="1" applyBorder="1" applyAlignment="1">
      <alignment horizontal="left" vertical="center"/>
    </xf>
    <xf numFmtId="0" fontId="100" fillId="0" borderId="52" xfId="0" applyFont="1" applyBorder="1" applyAlignment="1">
      <alignment horizontal="left" vertical="center"/>
    </xf>
    <xf numFmtId="0" fontId="3" fillId="0" borderId="52" xfId="0" applyFont="1" applyBorder="1" applyAlignment="1">
      <alignment horizontal="center" vertical="center" wrapText="1"/>
    </xf>
    <xf numFmtId="0" fontId="3" fillId="0" borderId="73" xfId="0" applyFont="1" applyBorder="1" applyAlignment="1">
      <alignment horizontal="center" vertical="center" wrapText="1"/>
    </xf>
    <xf numFmtId="43" fontId="3" fillId="0" borderId="56" xfId="7" applyFont="1" applyBorder="1" applyAlignment="1">
      <alignment horizontal="center" vertical="center" wrapText="1"/>
    </xf>
    <xf numFmtId="43" fontId="3" fillId="0" borderId="52" xfId="7" applyFont="1" applyBorder="1" applyAlignment="1">
      <alignment horizontal="center" vertical="center" wrapText="1"/>
    </xf>
    <xf numFmtId="43" fontId="3" fillId="0" borderId="73" xfId="7"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vertical="center" wrapText="1"/>
    </xf>
    <xf numFmtId="0" fontId="3" fillId="0" borderId="76" xfId="0" applyFont="1" applyBorder="1" applyAlignment="1">
      <alignment horizontal="center" vertical="center" wrapText="1"/>
    </xf>
    <xf numFmtId="0" fontId="116" fillId="0" borderId="95" xfId="0" applyFont="1" applyBorder="1" applyAlignment="1">
      <alignment horizontal="left" vertical="center" wrapText="1"/>
    </xf>
    <xf numFmtId="0" fontId="116" fillId="0" borderId="96" xfId="0" applyFont="1" applyBorder="1" applyAlignment="1">
      <alignment horizontal="left" vertical="center" wrapText="1"/>
    </xf>
    <xf numFmtId="0" fontId="116" fillId="0" borderId="100" xfId="0" applyFont="1" applyBorder="1" applyAlignment="1">
      <alignment horizontal="left" vertical="center" wrapText="1"/>
    </xf>
    <xf numFmtId="0" fontId="116" fillId="0" borderId="101" xfId="0" applyFont="1" applyBorder="1" applyAlignment="1">
      <alignment horizontal="left" vertical="center" wrapText="1"/>
    </xf>
    <xf numFmtId="0" fontId="116" fillId="0" borderId="103" xfId="0" applyFont="1" applyBorder="1" applyAlignment="1">
      <alignment horizontal="left" vertical="center" wrapText="1"/>
    </xf>
    <xf numFmtId="0" fontId="116" fillId="0" borderId="104" xfId="0" applyFont="1" applyBorder="1" applyAlignment="1">
      <alignment horizontal="left" vertical="center" wrapText="1"/>
    </xf>
    <xf numFmtId="0" fontId="117" fillId="0" borderId="97" xfId="0" applyFont="1" applyBorder="1" applyAlignment="1">
      <alignment horizontal="center" vertical="center" wrapText="1"/>
    </xf>
    <xf numFmtId="0" fontId="117" fillId="0" borderId="98" xfId="0" applyFont="1" applyBorder="1" applyAlignment="1">
      <alignment horizontal="center" vertical="center" wrapText="1"/>
    </xf>
    <xf numFmtId="0" fontId="117" fillId="0" borderId="99" xfId="0" applyFont="1" applyBorder="1" applyAlignment="1">
      <alignment horizontal="center" vertical="center" wrapText="1"/>
    </xf>
    <xf numFmtId="0" fontId="117" fillId="0" borderId="79" xfId="0" applyFont="1" applyBorder="1" applyAlignment="1">
      <alignment horizontal="center" vertical="center" wrapText="1"/>
    </xf>
    <xf numFmtId="0" fontId="117" fillId="0" borderId="102" xfId="0" applyFont="1" applyBorder="1" applyAlignment="1">
      <alignment horizontal="center" vertical="center" wrapText="1"/>
    </xf>
    <xf numFmtId="0" fontId="117" fillId="0" borderId="71" xfId="0" applyFont="1" applyBorder="1" applyAlignment="1">
      <alignment horizontal="center" vertical="center" wrapText="1"/>
    </xf>
    <xf numFmtId="0" fontId="113" fillId="0" borderId="122" xfId="0" applyFont="1" applyBorder="1" applyAlignment="1">
      <alignment horizontal="center" vertical="center" wrapText="1"/>
    </xf>
    <xf numFmtId="0" fontId="113" fillId="0" borderId="5" xfId="0" applyFont="1" applyBorder="1" applyAlignment="1">
      <alignment horizontal="center" vertical="center" wrapText="1"/>
    </xf>
    <xf numFmtId="0" fontId="113" fillId="0" borderId="118" xfId="0" applyFont="1" applyBorder="1" applyAlignment="1">
      <alignment horizontal="center" vertical="center" wrapText="1"/>
    </xf>
    <xf numFmtId="0" fontId="121" fillId="0" borderId="118" xfId="0" applyFont="1" applyBorder="1" applyAlignment="1">
      <alignment horizontal="center" vertical="center"/>
    </xf>
    <xf numFmtId="0" fontId="121" fillId="0" borderId="97" xfId="0" applyFont="1" applyBorder="1" applyAlignment="1">
      <alignment horizontal="center" vertical="center"/>
    </xf>
    <xf numFmtId="0" fontId="121" fillId="0" borderId="99" xfId="0" applyFont="1" applyBorder="1" applyAlignment="1">
      <alignment horizontal="center" vertical="center"/>
    </xf>
    <xf numFmtId="0" fontId="121" fillId="0" borderId="79" xfId="0" applyFont="1" applyBorder="1" applyAlignment="1">
      <alignment horizontal="center" vertical="center"/>
    </xf>
    <xf numFmtId="0" fontId="121" fillId="0" borderId="71" xfId="0" applyFont="1" applyBorder="1" applyAlignment="1">
      <alignment horizontal="center" vertical="center"/>
    </xf>
    <xf numFmtId="43" fontId="117" fillId="0" borderId="118" xfId="7" applyFont="1" applyBorder="1" applyAlignment="1">
      <alignment horizontal="center" vertical="center" wrapText="1"/>
    </xf>
    <xf numFmtId="0" fontId="117" fillId="0" borderId="118" xfId="0" applyFont="1" applyBorder="1" applyAlignment="1">
      <alignment horizontal="center" vertical="center" wrapText="1"/>
    </xf>
    <xf numFmtId="0" fontId="113" fillId="0" borderId="121" xfId="0" applyFont="1" applyBorder="1" applyAlignment="1">
      <alignment horizontal="center" vertical="center" wrapText="1"/>
    </xf>
    <xf numFmtId="0" fontId="116" fillId="0" borderId="97" xfId="0" applyFont="1" applyBorder="1" applyAlignment="1">
      <alignment horizontal="center" vertical="center" wrapText="1"/>
    </xf>
    <xf numFmtId="0" fontId="116" fillId="0" borderId="99" xfId="0" applyFont="1" applyBorder="1" applyAlignment="1">
      <alignment horizontal="center" vertical="center" wrapText="1"/>
    </xf>
    <xf numFmtId="0" fontId="116" fillId="0" borderId="66" xfId="0" applyFont="1" applyBorder="1" applyAlignment="1">
      <alignment horizontal="center" vertical="center" wrapText="1"/>
    </xf>
    <xf numFmtId="0" fontId="116" fillId="0" borderId="64" xfId="0" applyFont="1" applyBorder="1" applyAlignment="1">
      <alignment horizontal="center" vertical="center" wrapText="1"/>
    </xf>
    <xf numFmtId="0" fontId="116" fillId="0" borderId="79" xfId="0" applyFont="1" applyBorder="1" applyAlignment="1">
      <alignment horizontal="center" vertical="center" wrapText="1"/>
    </xf>
    <xf numFmtId="0" fontId="116" fillId="0" borderId="71" xfId="0" applyFont="1" applyBorder="1" applyAlignment="1">
      <alignment horizontal="center" vertical="center" wrapText="1"/>
    </xf>
    <xf numFmtId="0" fontId="113" fillId="0" borderId="119" xfId="0" applyFont="1" applyBorder="1" applyAlignment="1">
      <alignment horizontal="center" vertical="center" wrapText="1"/>
    </xf>
    <xf numFmtId="0" fontId="113" fillId="0" borderId="120" xfId="0" applyFont="1" applyBorder="1" applyAlignment="1">
      <alignment horizontal="center" vertical="center" wrapText="1"/>
    </xf>
    <xf numFmtId="0" fontId="116" fillId="0" borderId="72" xfId="0" applyFont="1" applyBorder="1" applyAlignment="1">
      <alignment horizontal="center" vertical="center" wrapText="1"/>
    </xf>
    <xf numFmtId="0" fontId="116" fillId="0" borderId="5" xfId="0" applyFont="1" applyBorder="1" applyAlignment="1">
      <alignment horizontal="center" vertical="center" wrapText="1"/>
    </xf>
    <xf numFmtId="0" fontId="113" fillId="0" borderId="72" xfId="0" applyFont="1" applyBorder="1" applyAlignment="1">
      <alignment horizontal="center" vertical="center" wrapText="1"/>
    </xf>
    <xf numFmtId="0" fontId="113" fillId="0" borderId="71" xfId="0" applyFont="1" applyBorder="1" applyAlignment="1">
      <alignment horizontal="center" vertical="center" wrapText="1"/>
    </xf>
    <xf numFmtId="0" fontId="116" fillId="0" borderId="51" xfId="0" applyFont="1" applyBorder="1" applyAlignment="1">
      <alignment horizontal="left" vertical="top" wrapText="1"/>
    </xf>
    <xf numFmtId="0" fontId="116" fillId="0" borderId="73" xfId="0" applyFont="1" applyBorder="1" applyAlignment="1">
      <alignment horizontal="left" vertical="top" wrapText="1"/>
    </xf>
    <xf numFmtId="0" fontId="116" fillId="0" borderId="59" xfId="0" applyFont="1" applyBorder="1" applyAlignment="1">
      <alignment horizontal="left" vertical="top" wrapText="1"/>
    </xf>
    <xf numFmtId="0" fontId="116" fillId="0" borderId="87" xfId="0" applyFont="1" applyBorder="1" applyAlignment="1">
      <alignment horizontal="left" vertical="top" wrapText="1"/>
    </xf>
    <xf numFmtId="0" fontId="116" fillId="0" borderId="94" xfId="0" applyFont="1" applyBorder="1" applyAlignment="1">
      <alignment horizontal="left" vertical="top" wrapText="1"/>
    </xf>
    <xf numFmtId="0" fontId="116" fillId="0" borderId="125" xfId="0" applyFont="1" applyBorder="1" applyAlignment="1">
      <alignment horizontal="left" vertical="top" wrapText="1"/>
    </xf>
    <xf numFmtId="0" fontId="116" fillId="0" borderId="80" xfId="0" applyFont="1" applyBorder="1" applyAlignment="1">
      <alignment horizontal="center" vertical="center" wrapText="1"/>
    </xf>
    <xf numFmtId="0" fontId="116" fillId="0" borderId="63" xfId="0" applyFont="1" applyBorder="1" applyAlignment="1">
      <alignment horizontal="center" vertical="center" wrapText="1"/>
    </xf>
    <xf numFmtId="0" fontId="113" fillId="0" borderId="60" xfId="0" applyFont="1" applyBorder="1" applyAlignment="1">
      <alignment horizontal="center" vertical="center" wrapText="1"/>
    </xf>
    <xf numFmtId="0" fontId="113" fillId="0" borderId="65" xfId="0" applyFont="1" applyBorder="1" applyAlignment="1">
      <alignment horizontal="center" vertical="center" wrapText="1"/>
    </xf>
    <xf numFmtId="0" fontId="113" fillId="0" borderId="25" xfId="0" applyFont="1" applyBorder="1" applyAlignment="1">
      <alignment horizontal="center" vertical="center" wrapText="1"/>
    </xf>
    <xf numFmtId="0" fontId="113" fillId="0" borderId="26" xfId="0" applyFont="1" applyBorder="1" applyAlignment="1">
      <alignment horizontal="center" vertical="center" wrapText="1"/>
    </xf>
    <xf numFmtId="0" fontId="113" fillId="0" borderId="97" xfId="0" applyFont="1" applyBorder="1" applyAlignment="1">
      <alignment horizontal="center" vertical="top" wrapText="1"/>
    </xf>
    <xf numFmtId="0" fontId="113" fillId="0" borderId="98" xfId="0" applyFont="1" applyBorder="1" applyAlignment="1">
      <alignment horizontal="center" vertical="top" wrapText="1"/>
    </xf>
    <xf numFmtId="0" fontId="113" fillId="0" borderId="120" xfId="0" applyFont="1" applyBorder="1" applyAlignment="1">
      <alignment horizontal="center" vertical="top" wrapText="1"/>
    </xf>
    <xf numFmtId="0" fontId="113" fillId="0" borderId="121" xfId="0" applyFont="1" applyBorder="1" applyAlignment="1">
      <alignment horizontal="center" vertical="top" wrapText="1"/>
    </xf>
    <xf numFmtId="0" fontId="133" fillId="0" borderId="110" xfId="0" applyFont="1" applyBorder="1" applyAlignment="1">
      <alignment horizontal="left" vertical="top" wrapText="1"/>
    </xf>
    <xf numFmtId="0" fontId="133" fillId="0" borderId="111" xfId="0" applyFont="1" applyBorder="1" applyAlignment="1">
      <alignment horizontal="left" vertical="top" wrapText="1"/>
    </xf>
    <xf numFmtId="0" fontId="119" fillId="0" borderId="97" xfId="0" applyFont="1" applyBorder="1" applyAlignment="1">
      <alignment horizontal="center" vertical="center"/>
    </xf>
    <xf numFmtId="0" fontId="119" fillId="0" borderId="99" xfId="0" applyFont="1" applyBorder="1" applyAlignment="1">
      <alignment horizontal="center" vertical="center"/>
    </xf>
    <xf numFmtId="0" fontId="119" fillId="0" borderId="79" xfId="0" applyFont="1" applyBorder="1" applyAlignment="1">
      <alignment horizontal="center" vertical="center"/>
    </xf>
    <xf numFmtId="0" fontId="119" fillId="0" borderId="71" xfId="0" applyFont="1" applyBorder="1" applyAlignment="1">
      <alignment horizontal="center" vertical="center"/>
    </xf>
    <xf numFmtId="0" fontId="118" fillId="0" borderId="118" xfId="0" applyFont="1" applyBorder="1" applyAlignment="1">
      <alignment horizontal="center" vertical="center" wrapText="1"/>
    </xf>
    <xf numFmtId="0" fontId="118" fillId="0" borderId="122" xfId="0" applyFont="1" applyBorder="1" applyAlignment="1">
      <alignment horizontal="center" vertical="center" wrapText="1"/>
    </xf>
  </cellXfs>
  <cellStyles count="20967">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23" xfId="20966"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pital &amp; RWA N 2 2" xfId="20961" xr:uid="{00000000-0005-0000-0000-00009F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2"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k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zoomScaleNormal="100" workbookViewId="0">
      <selection activeCell="C16" sqref="C16"/>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4"/>
      <c r="B1" s="140" t="s">
        <v>222</v>
      </c>
      <c r="C1" s="104"/>
    </row>
    <row r="2" spans="1:3">
      <c r="A2" s="141">
        <v>1</v>
      </c>
      <c r="B2" s="247" t="s">
        <v>223</v>
      </c>
      <c r="C2" s="44" t="s">
        <v>704</v>
      </c>
    </row>
    <row r="3" spans="1:3">
      <c r="A3" s="141">
        <v>2</v>
      </c>
      <c r="B3" s="248" t="s">
        <v>219</v>
      </c>
      <c r="C3" s="44" t="s">
        <v>705</v>
      </c>
    </row>
    <row r="4" spans="1:3">
      <c r="A4" s="141">
        <v>3</v>
      </c>
      <c r="B4" s="249" t="s">
        <v>224</v>
      </c>
      <c r="C4" s="44" t="s">
        <v>706</v>
      </c>
    </row>
    <row r="5" spans="1:3">
      <c r="A5" s="142">
        <v>4</v>
      </c>
      <c r="B5" s="250" t="s">
        <v>220</v>
      </c>
      <c r="C5" s="525" t="s">
        <v>707</v>
      </c>
    </row>
    <row r="6" spans="1:3" s="143" customFormat="1" ht="45.75" customHeight="1">
      <c r="A6" s="691" t="s">
        <v>296</v>
      </c>
      <c r="B6" s="692"/>
      <c r="C6" s="692"/>
    </row>
    <row r="7" spans="1:3" ht="15">
      <c r="A7" s="144" t="s">
        <v>29</v>
      </c>
      <c r="B7" s="140" t="s">
        <v>221</v>
      </c>
    </row>
    <row r="8" spans="1:3">
      <c r="A8" s="104">
        <v>1</v>
      </c>
      <c r="B8" s="175" t="s">
        <v>20</v>
      </c>
    </row>
    <row r="9" spans="1:3">
      <c r="A9" s="104">
        <v>2</v>
      </c>
      <c r="B9" s="176" t="s">
        <v>21</v>
      </c>
    </row>
    <row r="10" spans="1:3">
      <c r="A10" s="104">
        <v>3</v>
      </c>
      <c r="B10" s="176" t="s">
        <v>22</v>
      </c>
    </row>
    <row r="11" spans="1:3">
      <c r="A11" s="104">
        <v>4</v>
      </c>
      <c r="B11" s="176" t="s">
        <v>23</v>
      </c>
    </row>
    <row r="12" spans="1:3">
      <c r="A12" s="104">
        <v>5</v>
      </c>
      <c r="B12" s="176" t="s">
        <v>24</v>
      </c>
    </row>
    <row r="13" spans="1:3">
      <c r="A13" s="104">
        <v>6</v>
      </c>
      <c r="B13" s="177" t="s">
        <v>231</v>
      </c>
    </row>
    <row r="14" spans="1:3">
      <c r="A14" s="104">
        <v>7</v>
      </c>
      <c r="B14" s="176" t="s">
        <v>225</v>
      </c>
    </row>
    <row r="15" spans="1:3">
      <c r="A15" s="104">
        <v>8</v>
      </c>
      <c r="B15" s="176" t="s">
        <v>226</v>
      </c>
    </row>
    <row r="16" spans="1:3">
      <c r="A16" s="104">
        <v>9</v>
      </c>
      <c r="B16" s="176" t="s">
        <v>25</v>
      </c>
    </row>
    <row r="17" spans="1:2">
      <c r="A17" s="246" t="s">
        <v>295</v>
      </c>
      <c r="B17" s="245" t="s">
        <v>282</v>
      </c>
    </row>
    <row r="18" spans="1:2">
      <c r="A18" s="104">
        <v>10</v>
      </c>
      <c r="B18" s="176" t="s">
        <v>26</v>
      </c>
    </row>
    <row r="19" spans="1:2">
      <c r="A19" s="104">
        <v>11</v>
      </c>
      <c r="B19" s="177" t="s">
        <v>227</v>
      </c>
    </row>
    <row r="20" spans="1:2">
      <c r="A20" s="104">
        <v>12</v>
      </c>
      <c r="B20" s="177" t="s">
        <v>27</v>
      </c>
    </row>
    <row r="21" spans="1:2">
      <c r="A21" s="291">
        <v>13</v>
      </c>
      <c r="B21" s="292" t="s">
        <v>228</v>
      </c>
    </row>
    <row r="22" spans="1:2">
      <c r="A22" s="291">
        <v>14</v>
      </c>
      <c r="B22" s="293" t="s">
        <v>253</v>
      </c>
    </row>
    <row r="23" spans="1:2">
      <c r="A23" s="291">
        <v>15</v>
      </c>
      <c r="B23" s="294" t="s">
        <v>28</v>
      </c>
    </row>
    <row r="24" spans="1:2">
      <c r="A24" s="291">
        <v>15.1</v>
      </c>
      <c r="B24" s="295" t="s">
        <v>309</v>
      </c>
    </row>
    <row r="25" spans="1:2">
      <c r="A25" s="291">
        <v>16</v>
      </c>
      <c r="B25" s="295" t="s">
        <v>373</v>
      </c>
    </row>
    <row r="26" spans="1:2">
      <c r="A26" s="291">
        <v>17</v>
      </c>
      <c r="B26" s="295" t="s">
        <v>414</v>
      </c>
    </row>
    <row r="27" spans="1:2">
      <c r="A27" s="291">
        <v>18</v>
      </c>
      <c r="B27" s="295" t="s">
        <v>694</v>
      </c>
    </row>
    <row r="28" spans="1:2">
      <c r="A28" s="291">
        <v>19</v>
      </c>
      <c r="B28" s="295" t="s">
        <v>695</v>
      </c>
    </row>
    <row r="29" spans="1:2">
      <c r="A29" s="291">
        <v>20</v>
      </c>
      <c r="B29" s="358" t="s">
        <v>696</v>
      </c>
    </row>
    <row r="30" spans="1:2">
      <c r="A30" s="291">
        <v>21</v>
      </c>
      <c r="B30" s="295" t="s">
        <v>530</v>
      </c>
    </row>
    <row r="31" spans="1:2">
      <c r="A31" s="291">
        <v>22</v>
      </c>
      <c r="B31" s="295" t="s">
        <v>697</v>
      </c>
    </row>
    <row r="32" spans="1:2">
      <c r="A32" s="291">
        <v>23</v>
      </c>
      <c r="B32" s="295" t="s">
        <v>698</v>
      </c>
    </row>
    <row r="33" spans="1:2">
      <c r="A33" s="291">
        <v>24</v>
      </c>
      <c r="B33" s="295" t="s">
        <v>699</v>
      </c>
    </row>
    <row r="34" spans="1:2">
      <c r="A34" s="291">
        <v>25</v>
      </c>
      <c r="B34" s="295" t="s">
        <v>415</v>
      </c>
    </row>
    <row r="35" spans="1:2">
      <c r="A35" s="291">
        <v>26</v>
      </c>
      <c r="B35" s="295" t="s">
        <v>552</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 ref="C5" r:id="rId1" xr:uid="{7CA8C07A-BEA4-46BF-9900-F81881998B8E}"/>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Normal="100" workbookViewId="0">
      <pane xSplit="1" ySplit="5" topLeftCell="B6" activePane="bottomRight" state="frozen"/>
      <selection activeCell="B9" sqref="B9"/>
      <selection pane="topRight" activeCell="B9" sqref="B9"/>
      <selection pane="bottomLeft" activeCell="B9" sqref="B9"/>
      <selection pane="bottomRight" activeCell="E1" sqref="E1:G1048576"/>
    </sheetView>
  </sheetViews>
  <sheetFormatPr defaultColWidth="9.140625" defaultRowHeight="12.75"/>
  <cols>
    <col min="1" max="1" width="9.5703125" style="4" bestFit="1" customWidth="1"/>
    <col min="2" max="2" width="132.42578125" style="4" customWidth="1"/>
    <col min="3" max="3" width="18.42578125" style="4" customWidth="1"/>
    <col min="4" max="16384" width="9.140625" style="4"/>
  </cols>
  <sheetData>
    <row r="1" spans="1:6">
      <c r="A1" s="2" t="s">
        <v>30</v>
      </c>
      <c r="B1" s="3" t="str">
        <f>'Info '!C2</f>
        <v>JSC Silk Bank</v>
      </c>
    </row>
    <row r="2" spans="1:6" s="2" customFormat="1" ht="15.75" customHeight="1">
      <c r="A2" s="2" t="s">
        <v>31</v>
      </c>
      <c r="B2" s="526">
        <f>'1. key ratios '!B2</f>
        <v>45473</v>
      </c>
    </row>
    <row r="3" spans="1:6" s="2" customFormat="1" ht="15.75" customHeight="1"/>
    <row r="4" spans="1:6" ht="13.5" thickBot="1">
      <c r="A4" s="4" t="s">
        <v>143</v>
      </c>
      <c r="B4" s="86" t="s">
        <v>142</v>
      </c>
    </row>
    <row r="5" spans="1:6">
      <c r="A5" s="49" t="s">
        <v>6</v>
      </c>
      <c r="B5" s="50"/>
      <c r="C5" s="51" t="s">
        <v>35</v>
      </c>
    </row>
    <row r="6" spans="1:6">
      <c r="A6" s="52">
        <v>1</v>
      </c>
      <c r="B6" s="53" t="s">
        <v>141</v>
      </c>
      <c r="C6" s="54">
        <v>58864278.634895474</v>
      </c>
      <c r="F6" s="138"/>
    </row>
    <row r="7" spans="1:6">
      <c r="A7" s="52">
        <v>2</v>
      </c>
      <c r="B7" s="55" t="s">
        <v>140</v>
      </c>
      <c r="C7" s="56">
        <v>76211100</v>
      </c>
      <c r="F7" s="138"/>
    </row>
    <row r="8" spans="1:6">
      <c r="A8" s="52">
        <v>3</v>
      </c>
      <c r="B8" s="57" t="s">
        <v>139</v>
      </c>
      <c r="C8" s="56"/>
      <c r="F8" s="138"/>
    </row>
    <row r="9" spans="1:6">
      <c r="A9" s="52">
        <v>4</v>
      </c>
      <c r="B9" s="57" t="s">
        <v>138</v>
      </c>
      <c r="C9" s="56"/>
      <c r="F9" s="138"/>
    </row>
    <row r="10" spans="1:6">
      <c r="A10" s="52">
        <v>5</v>
      </c>
      <c r="B10" s="57" t="s">
        <v>137</v>
      </c>
      <c r="C10" s="56">
        <v>3615196.900470661</v>
      </c>
      <c r="F10" s="138"/>
    </row>
    <row r="11" spans="1:6">
      <c r="A11" s="52">
        <v>6</v>
      </c>
      <c r="B11" s="58" t="s">
        <v>136</v>
      </c>
      <c r="C11" s="56">
        <v>-20962018.265575189</v>
      </c>
      <c r="F11" s="138"/>
    </row>
    <row r="12" spans="1:6" s="28" customFormat="1">
      <c r="A12" s="52">
        <v>7</v>
      </c>
      <c r="B12" s="53" t="s">
        <v>135</v>
      </c>
      <c r="C12" s="59">
        <v>5002970.5504706614</v>
      </c>
      <c r="F12" s="138"/>
    </row>
    <row r="13" spans="1:6" s="28" customFormat="1">
      <c r="A13" s="52">
        <v>8</v>
      </c>
      <c r="B13" s="60" t="s">
        <v>134</v>
      </c>
      <c r="C13" s="61">
        <v>3615196.900470661</v>
      </c>
      <c r="F13" s="138"/>
    </row>
    <row r="14" spans="1:6" s="28" customFormat="1" ht="25.5">
      <c r="A14" s="52">
        <v>9</v>
      </c>
      <c r="B14" s="62" t="s">
        <v>133</v>
      </c>
      <c r="C14" s="61"/>
      <c r="F14" s="138"/>
    </row>
    <row r="15" spans="1:6" s="28" customFormat="1">
      <c r="A15" s="52">
        <v>10</v>
      </c>
      <c r="B15" s="63" t="s">
        <v>132</v>
      </c>
      <c r="C15" s="61">
        <v>1387773.6500000004</v>
      </c>
      <c r="F15" s="138"/>
    </row>
    <row r="16" spans="1:6" s="28" customFormat="1">
      <c r="A16" s="52">
        <v>11</v>
      </c>
      <c r="B16" s="64" t="s">
        <v>131</v>
      </c>
      <c r="C16" s="61"/>
      <c r="F16" s="138"/>
    </row>
    <row r="17" spans="1:6" s="28" customFormat="1">
      <c r="A17" s="52">
        <v>12</v>
      </c>
      <c r="B17" s="63" t="s">
        <v>130</v>
      </c>
      <c r="C17" s="61"/>
      <c r="F17" s="138"/>
    </row>
    <row r="18" spans="1:6" s="28" customFormat="1">
      <c r="A18" s="52">
        <v>13</v>
      </c>
      <c r="B18" s="63" t="s">
        <v>129</v>
      </c>
      <c r="C18" s="61"/>
      <c r="F18" s="138"/>
    </row>
    <row r="19" spans="1:6" s="28" customFormat="1">
      <c r="A19" s="52">
        <v>14</v>
      </c>
      <c r="B19" s="63" t="s">
        <v>128</v>
      </c>
      <c r="C19" s="61"/>
      <c r="F19" s="138"/>
    </row>
    <row r="20" spans="1:6" s="28" customFormat="1">
      <c r="A20" s="52">
        <v>15</v>
      </c>
      <c r="B20" s="63" t="s">
        <v>127</v>
      </c>
      <c r="C20" s="61"/>
      <c r="F20" s="138"/>
    </row>
    <row r="21" spans="1:6" s="28" customFormat="1" ht="25.5">
      <c r="A21" s="52">
        <v>16</v>
      </c>
      <c r="B21" s="62" t="s">
        <v>126</v>
      </c>
      <c r="C21" s="61"/>
      <c r="F21" s="138"/>
    </row>
    <row r="22" spans="1:6" s="28" customFormat="1">
      <c r="A22" s="52">
        <v>17</v>
      </c>
      <c r="B22" s="65" t="s">
        <v>125</v>
      </c>
      <c r="C22" s="61"/>
      <c r="F22" s="138"/>
    </row>
    <row r="23" spans="1:6" s="28" customFormat="1">
      <c r="A23" s="52">
        <v>18</v>
      </c>
      <c r="B23" s="65" t="s">
        <v>553</v>
      </c>
      <c r="C23" s="360"/>
      <c r="F23" s="138"/>
    </row>
    <row r="24" spans="1:6" s="28" customFormat="1">
      <c r="A24" s="52">
        <v>19</v>
      </c>
      <c r="B24" s="62" t="s">
        <v>124</v>
      </c>
      <c r="C24" s="61"/>
      <c r="F24" s="138"/>
    </row>
    <row r="25" spans="1:6" s="28" customFormat="1" ht="25.5">
      <c r="A25" s="52">
        <v>20</v>
      </c>
      <c r="B25" s="62" t="s">
        <v>101</v>
      </c>
      <c r="C25" s="61"/>
      <c r="F25" s="138"/>
    </row>
    <row r="26" spans="1:6" s="28" customFormat="1">
      <c r="A26" s="52">
        <v>21</v>
      </c>
      <c r="B26" s="64" t="s">
        <v>123</v>
      </c>
      <c r="C26" s="61"/>
      <c r="F26" s="138"/>
    </row>
    <row r="27" spans="1:6" s="28" customFormat="1">
      <c r="A27" s="52">
        <v>22</v>
      </c>
      <c r="B27" s="64" t="s">
        <v>122</v>
      </c>
      <c r="C27" s="61"/>
      <c r="F27" s="138"/>
    </row>
    <row r="28" spans="1:6" s="28" customFormat="1">
      <c r="A28" s="52">
        <v>23</v>
      </c>
      <c r="B28" s="64" t="s">
        <v>121</v>
      </c>
      <c r="C28" s="61"/>
      <c r="F28" s="138"/>
    </row>
    <row r="29" spans="1:6" s="28" customFormat="1">
      <c r="A29" s="52">
        <v>24</v>
      </c>
      <c r="B29" s="66" t="s">
        <v>120</v>
      </c>
      <c r="C29" s="59">
        <v>53861308.084424809</v>
      </c>
      <c r="F29" s="138"/>
    </row>
    <row r="30" spans="1:6" s="28" customFormat="1">
      <c r="A30" s="67"/>
      <c r="B30" s="68"/>
      <c r="C30" s="61"/>
      <c r="F30" s="138"/>
    </row>
    <row r="31" spans="1:6" s="28" customFormat="1">
      <c r="A31" s="67">
        <v>25</v>
      </c>
      <c r="B31" s="66" t="s">
        <v>119</v>
      </c>
      <c r="C31" s="59">
        <v>0</v>
      </c>
      <c r="F31" s="138"/>
    </row>
    <row r="32" spans="1:6" s="28" customFormat="1">
      <c r="A32" s="67">
        <v>26</v>
      </c>
      <c r="B32" s="57" t="s">
        <v>118</v>
      </c>
      <c r="C32" s="69">
        <v>0</v>
      </c>
      <c r="F32" s="138"/>
    </row>
    <row r="33" spans="1:6" s="28" customFormat="1">
      <c r="A33" s="67">
        <v>27</v>
      </c>
      <c r="B33" s="70" t="s">
        <v>192</v>
      </c>
      <c r="C33" s="61"/>
      <c r="F33" s="138"/>
    </row>
    <row r="34" spans="1:6" s="28" customFormat="1">
      <c r="A34" s="67">
        <v>28</v>
      </c>
      <c r="B34" s="70" t="s">
        <v>117</v>
      </c>
      <c r="C34" s="61"/>
      <c r="F34" s="138"/>
    </row>
    <row r="35" spans="1:6" s="28" customFormat="1">
      <c r="A35" s="67">
        <v>29</v>
      </c>
      <c r="B35" s="57" t="s">
        <v>116</v>
      </c>
      <c r="C35" s="61"/>
      <c r="F35" s="138"/>
    </row>
    <row r="36" spans="1:6" s="28" customFormat="1">
      <c r="A36" s="67">
        <v>30</v>
      </c>
      <c r="B36" s="66" t="s">
        <v>115</v>
      </c>
      <c r="C36" s="59">
        <v>0</v>
      </c>
      <c r="F36" s="138"/>
    </row>
    <row r="37" spans="1:6" s="28" customFormat="1">
      <c r="A37" s="67">
        <v>31</v>
      </c>
      <c r="B37" s="62" t="s">
        <v>114</v>
      </c>
      <c r="C37" s="61"/>
      <c r="F37" s="138"/>
    </row>
    <row r="38" spans="1:6" s="28" customFormat="1">
      <c r="A38" s="67">
        <v>32</v>
      </c>
      <c r="B38" s="63" t="s">
        <v>113</v>
      </c>
      <c r="C38" s="61"/>
      <c r="F38" s="138"/>
    </row>
    <row r="39" spans="1:6" s="28" customFormat="1" ht="25.5">
      <c r="A39" s="67">
        <v>33</v>
      </c>
      <c r="B39" s="62" t="s">
        <v>112</v>
      </c>
      <c r="C39" s="61"/>
      <c r="F39" s="138"/>
    </row>
    <row r="40" spans="1:6" s="28" customFormat="1" ht="25.5">
      <c r="A40" s="67">
        <v>34</v>
      </c>
      <c r="B40" s="62" t="s">
        <v>101</v>
      </c>
      <c r="C40" s="61"/>
      <c r="F40" s="138"/>
    </row>
    <row r="41" spans="1:6" s="28" customFormat="1">
      <c r="A41" s="67">
        <v>35</v>
      </c>
      <c r="B41" s="64" t="s">
        <v>111</v>
      </c>
      <c r="C41" s="61"/>
      <c r="F41" s="138"/>
    </row>
    <row r="42" spans="1:6" s="28" customFormat="1">
      <c r="A42" s="67">
        <v>36</v>
      </c>
      <c r="B42" s="66" t="s">
        <v>110</v>
      </c>
      <c r="C42" s="59">
        <v>0</v>
      </c>
      <c r="F42" s="138"/>
    </row>
    <row r="43" spans="1:6" s="28" customFormat="1">
      <c r="A43" s="67"/>
      <c r="B43" s="68"/>
      <c r="C43" s="61"/>
      <c r="F43" s="138"/>
    </row>
    <row r="44" spans="1:6" s="28" customFormat="1">
      <c r="A44" s="67">
        <v>37</v>
      </c>
      <c r="B44" s="71" t="s">
        <v>109</v>
      </c>
      <c r="C44" s="59">
        <v>0</v>
      </c>
      <c r="F44" s="138"/>
    </row>
    <row r="45" spans="1:6" s="28" customFormat="1">
      <c r="A45" s="67">
        <v>38</v>
      </c>
      <c r="B45" s="57" t="s">
        <v>108</v>
      </c>
      <c r="C45" s="61">
        <v>0</v>
      </c>
      <c r="F45" s="138"/>
    </row>
    <row r="46" spans="1:6" s="28" customFormat="1">
      <c r="A46" s="67">
        <v>39</v>
      </c>
      <c r="B46" s="57" t="s">
        <v>107</v>
      </c>
      <c r="C46" s="61"/>
      <c r="F46" s="138"/>
    </row>
    <row r="47" spans="1:6" s="28" customFormat="1">
      <c r="A47" s="67">
        <v>40</v>
      </c>
      <c r="B47" s="57" t="s">
        <v>106</v>
      </c>
      <c r="C47" s="61"/>
      <c r="F47" s="138"/>
    </row>
    <row r="48" spans="1:6" s="28" customFormat="1">
      <c r="A48" s="67">
        <v>41</v>
      </c>
      <c r="B48" s="71" t="s">
        <v>105</v>
      </c>
      <c r="C48" s="59">
        <v>0</v>
      </c>
      <c r="F48" s="138"/>
    </row>
    <row r="49" spans="1:6" s="28" customFormat="1">
      <c r="A49" s="67">
        <v>42</v>
      </c>
      <c r="B49" s="62" t="s">
        <v>104</v>
      </c>
      <c r="C49" s="61"/>
      <c r="F49" s="138"/>
    </row>
    <row r="50" spans="1:6" s="28" customFormat="1">
      <c r="A50" s="67">
        <v>43</v>
      </c>
      <c r="B50" s="63" t="s">
        <v>103</v>
      </c>
      <c r="C50" s="61"/>
      <c r="F50" s="138"/>
    </row>
    <row r="51" spans="1:6" s="28" customFormat="1">
      <c r="A51" s="67">
        <v>44</v>
      </c>
      <c r="B51" s="62" t="s">
        <v>102</v>
      </c>
      <c r="C51" s="61"/>
      <c r="F51" s="138"/>
    </row>
    <row r="52" spans="1:6" s="28" customFormat="1" ht="25.5">
      <c r="A52" s="67">
        <v>45</v>
      </c>
      <c r="B52" s="62" t="s">
        <v>101</v>
      </c>
      <c r="C52" s="61"/>
      <c r="F52" s="138"/>
    </row>
    <row r="53" spans="1:6" s="28" customFormat="1" ht="13.5" thickBot="1">
      <c r="A53" s="67">
        <v>46</v>
      </c>
      <c r="B53" s="72" t="s">
        <v>100</v>
      </c>
      <c r="C53" s="73">
        <v>0</v>
      </c>
      <c r="F53" s="138"/>
    </row>
    <row r="56" spans="1:6">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zoomScale="130" zoomScaleNormal="130" workbookViewId="0">
      <selection activeCell="F1" sqref="F1:I1048576"/>
    </sheetView>
  </sheetViews>
  <sheetFormatPr defaultColWidth="9.140625" defaultRowHeight="12.75"/>
  <cols>
    <col min="1" max="1" width="9.42578125" style="167" bestFit="1" customWidth="1"/>
    <col min="2" max="2" width="59" style="167" customWidth="1"/>
    <col min="3" max="3" width="16.7109375" style="167" bestFit="1" customWidth="1"/>
    <col min="4" max="4" width="13.28515625" style="167" bestFit="1" customWidth="1"/>
    <col min="5" max="16384" width="9.140625" style="167"/>
  </cols>
  <sheetData>
    <row r="1" spans="1:9" ht="15">
      <c r="A1" s="165" t="s">
        <v>30</v>
      </c>
      <c r="B1" s="3" t="str">
        <f>'Info '!C2</f>
        <v>JSC Silk Bank</v>
      </c>
    </row>
    <row r="2" spans="1:9" s="165" customFormat="1" ht="15.75" customHeight="1">
      <c r="A2" s="165" t="s">
        <v>31</v>
      </c>
      <c r="B2" s="526">
        <f>'1. key ratios '!B2</f>
        <v>45473</v>
      </c>
    </row>
    <row r="3" spans="1:9" s="165" customFormat="1" ht="15.75" customHeight="1"/>
    <row r="4" spans="1:9" ht="13.5" thickBot="1">
      <c r="A4" s="167" t="s">
        <v>281</v>
      </c>
      <c r="B4" s="235" t="s">
        <v>282</v>
      </c>
    </row>
    <row r="5" spans="1:9" s="172" customFormat="1" ht="12.75" customHeight="1">
      <c r="A5" s="289"/>
      <c r="B5" s="290" t="s">
        <v>285</v>
      </c>
      <c r="C5" s="228" t="s">
        <v>283</v>
      </c>
      <c r="D5" s="229" t="s">
        <v>284</v>
      </c>
    </row>
    <row r="6" spans="1:9" s="236" customFormat="1">
      <c r="A6" s="230">
        <v>1</v>
      </c>
      <c r="B6" s="285" t="s">
        <v>286</v>
      </c>
      <c r="C6" s="285"/>
      <c r="D6" s="231"/>
    </row>
    <row r="7" spans="1:9" s="236" customFormat="1">
      <c r="A7" s="232" t="s">
        <v>272</v>
      </c>
      <c r="B7" s="286" t="s">
        <v>287</v>
      </c>
      <c r="C7" s="583">
        <v>4.4999999999999998E-2</v>
      </c>
      <c r="D7" s="579">
        <v>7034128.0291678468</v>
      </c>
      <c r="H7" s="690"/>
      <c r="I7" s="690"/>
    </row>
    <row r="8" spans="1:9" s="236" customFormat="1">
      <c r="A8" s="232" t="s">
        <v>273</v>
      </c>
      <c r="B8" s="286" t="s">
        <v>288</v>
      </c>
      <c r="C8" s="584">
        <v>0.06</v>
      </c>
      <c r="D8" s="579">
        <v>9378837.3722237945</v>
      </c>
      <c r="H8" s="690"/>
      <c r="I8" s="690"/>
    </row>
    <row r="9" spans="1:9" s="236" customFormat="1">
      <c r="A9" s="232" t="s">
        <v>274</v>
      </c>
      <c r="B9" s="286" t="s">
        <v>289</v>
      </c>
      <c r="C9" s="584">
        <v>0.08</v>
      </c>
      <c r="D9" s="579">
        <v>12505116.496298395</v>
      </c>
      <c r="H9" s="690"/>
      <c r="I9" s="690"/>
    </row>
    <row r="10" spans="1:9" s="236" customFormat="1">
      <c r="A10" s="230" t="s">
        <v>275</v>
      </c>
      <c r="B10" s="285" t="s">
        <v>290</v>
      </c>
      <c r="C10" s="284">
        <v>2.75E-2</v>
      </c>
      <c r="D10" s="580">
        <v>4298633.7956025731</v>
      </c>
      <c r="H10" s="690"/>
      <c r="I10" s="690"/>
    </row>
    <row r="11" spans="1:9" s="237" customFormat="1">
      <c r="A11" s="233" t="s">
        <v>276</v>
      </c>
      <c r="B11" s="283" t="s">
        <v>356</v>
      </c>
      <c r="C11" s="585">
        <v>2.5000000000000001E-2</v>
      </c>
      <c r="D11" s="579">
        <v>3907848.9050932485</v>
      </c>
      <c r="H11" s="690"/>
      <c r="I11" s="690"/>
    </row>
    <row r="12" spans="1:9" s="237" customFormat="1">
      <c r="A12" s="233" t="s">
        <v>277</v>
      </c>
      <c r="B12" s="283" t="s">
        <v>291</v>
      </c>
      <c r="C12" s="585">
        <v>2.5000000000000001E-3</v>
      </c>
      <c r="D12" s="579">
        <v>390784.89050932485</v>
      </c>
      <c r="H12" s="690"/>
      <c r="I12" s="690"/>
    </row>
    <row r="13" spans="1:9" s="237" customFormat="1">
      <c r="A13" s="233" t="s">
        <v>278</v>
      </c>
      <c r="B13" s="283" t="s">
        <v>292</v>
      </c>
      <c r="C13" s="585">
        <v>0</v>
      </c>
      <c r="D13" s="579">
        <v>0</v>
      </c>
      <c r="H13" s="690"/>
      <c r="I13" s="690"/>
    </row>
    <row r="14" spans="1:9" s="237" customFormat="1">
      <c r="A14" s="230" t="s">
        <v>279</v>
      </c>
      <c r="B14" s="285" t="s">
        <v>353</v>
      </c>
      <c r="C14" s="586"/>
      <c r="D14" s="580"/>
      <c r="H14" s="690"/>
      <c r="I14" s="690"/>
    </row>
    <row r="15" spans="1:9" s="237" customFormat="1">
      <c r="A15" s="233">
        <v>3.1</v>
      </c>
      <c r="B15" s="283" t="s">
        <v>297</v>
      </c>
      <c r="C15" s="585">
        <v>9.2234327292906038E-2</v>
      </c>
      <c r="D15" s="579">
        <v>14417512.596943807</v>
      </c>
      <c r="H15" s="690"/>
      <c r="I15" s="690"/>
    </row>
    <row r="16" spans="1:9" s="237" customFormat="1">
      <c r="A16" s="233">
        <v>3.2</v>
      </c>
      <c r="B16" s="283" t="s">
        <v>298</v>
      </c>
      <c r="C16" s="585">
        <v>0.11498220445828794</v>
      </c>
      <c r="D16" s="579">
        <v>17973323.271901142</v>
      </c>
      <c r="H16" s="690"/>
      <c r="I16" s="690"/>
    </row>
    <row r="17" spans="1:9" s="236" customFormat="1">
      <c r="A17" s="233">
        <v>3.3</v>
      </c>
      <c r="B17" s="283" t="s">
        <v>299</v>
      </c>
      <c r="C17" s="585">
        <v>0.14491362178115888</v>
      </c>
      <c r="D17" s="579">
        <v>22652021.528423954</v>
      </c>
      <c r="H17" s="690"/>
      <c r="I17" s="690"/>
    </row>
    <row r="18" spans="1:9" s="172" customFormat="1" ht="12.75" customHeight="1">
      <c r="A18" s="287"/>
      <c r="B18" s="288" t="s">
        <v>352</v>
      </c>
      <c r="C18" s="284" t="s">
        <v>283</v>
      </c>
      <c r="D18" s="581" t="s">
        <v>284</v>
      </c>
      <c r="H18" s="690"/>
      <c r="I18" s="690"/>
    </row>
    <row r="19" spans="1:9" s="236" customFormat="1">
      <c r="A19" s="234">
        <v>4</v>
      </c>
      <c r="B19" s="283" t="s">
        <v>293</v>
      </c>
      <c r="C19" s="585">
        <v>0.16473432729290605</v>
      </c>
      <c r="D19" s="579">
        <v>25750274.421714228</v>
      </c>
      <c r="H19" s="690"/>
      <c r="I19" s="690"/>
    </row>
    <row r="20" spans="1:9" s="236" customFormat="1">
      <c r="A20" s="234">
        <v>5</v>
      </c>
      <c r="B20" s="283" t="s">
        <v>90</v>
      </c>
      <c r="C20" s="585">
        <v>0.20248220445828793</v>
      </c>
      <c r="D20" s="579">
        <v>31650794.439727508</v>
      </c>
      <c r="H20" s="690"/>
      <c r="I20" s="690"/>
    </row>
    <row r="21" spans="1:9" s="236" customFormat="1" ht="13.5" thickBot="1">
      <c r="A21" s="238" t="s">
        <v>280</v>
      </c>
      <c r="B21" s="239" t="s">
        <v>294</v>
      </c>
      <c r="C21" s="587">
        <v>0.25241362178115889</v>
      </c>
      <c r="D21" s="582">
        <v>39455771.82032492</v>
      </c>
      <c r="H21" s="690"/>
      <c r="I21" s="690"/>
    </row>
    <row r="23" spans="1:9" ht="51">
      <c r="B23" s="207" t="s">
        <v>355</v>
      </c>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9"/>
  <sheetViews>
    <sheetView zoomScaleNormal="100" workbookViewId="0">
      <pane xSplit="1" ySplit="5" topLeftCell="B48" activePane="bottomRight" state="frozen"/>
      <selection activeCell="B47" sqref="B47"/>
      <selection pane="topRight" activeCell="B47" sqref="B47"/>
      <selection pane="bottomLeft" activeCell="B47" sqref="B47"/>
      <selection pane="bottomRight" activeCell="C69" sqref="C69"/>
    </sheetView>
  </sheetViews>
  <sheetFormatPr defaultColWidth="9.140625" defaultRowHeight="14.25"/>
  <cols>
    <col min="1" max="1" width="10.7109375" style="4" customWidth="1"/>
    <col min="2" max="2" width="91.85546875" style="4" customWidth="1"/>
    <col min="3" max="3" width="23.140625" style="4" customWidth="1"/>
    <col min="4" max="4" width="22.5703125" style="4" customWidth="1"/>
    <col min="5" max="5" width="9.42578125" style="5" customWidth="1"/>
    <col min="6" max="16384" width="9.140625" style="5"/>
  </cols>
  <sheetData>
    <row r="1" spans="1:6">
      <c r="A1" s="2" t="s">
        <v>30</v>
      </c>
      <c r="B1" s="3" t="str">
        <f>'Info '!C2</f>
        <v>JSC Silk Bank</v>
      </c>
      <c r="E1" s="4"/>
      <c r="F1" s="4"/>
    </row>
    <row r="2" spans="1:6" s="2" customFormat="1" ht="15.75" customHeight="1">
      <c r="A2" s="2" t="s">
        <v>31</v>
      </c>
      <c r="B2" s="526">
        <f>'1. key ratios '!B2</f>
        <v>45473</v>
      </c>
    </row>
    <row r="3" spans="1:6" s="2" customFormat="1" ht="15.75" customHeight="1">
      <c r="A3" s="74"/>
    </row>
    <row r="4" spans="1:6" s="2" customFormat="1" ht="15.75" customHeight="1" thickBot="1">
      <c r="A4" s="2" t="s">
        <v>47</v>
      </c>
      <c r="B4" s="159" t="s">
        <v>178</v>
      </c>
      <c r="D4" s="20" t="s">
        <v>35</v>
      </c>
    </row>
    <row r="5" spans="1:6" ht="57.75" customHeight="1" thickBot="1">
      <c r="A5" s="611" t="s">
        <v>6</v>
      </c>
      <c r="B5" s="612" t="s">
        <v>218</v>
      </c>
      <c r="C5" s="613" t="s">
        <v>660</v>
      </c>
      <c r="D5" s="614" t="s">
        <v>49</v>
      </c>
    </row>
    <row r="6" spans="1:6" ht="15">
      <c r="A6" s="608">
        <v>1</v>
      </c>
      <c r="B6" s="609" t="s">
        <v>561</v>
      </c>
      <c r="C6" s="594">
        <v>60851566.14081157</v>
      </c>
      <c r="D6" s="610"/>
      <c r="E6" s="75"/>
    </row>
    <row r="7" spans="1:6" ht="15">
      <c r="A7" s="600">
        <v>1.1000000000000001</v>
      </c>
      <c r="B7" s="381" t="s">
        <v>562</v>
      </c>
      <c r="C7" s="590">
        <v>3446412.4000000027</v>
      </c>
      <c r="D7" s="76"/>
      <c r="E7" s="75"/>
    </row>
    <row r="8" spans="1:6" ht="15">
      <c r="A8" s="600">
        <v>1.2</v>
      </c>
      <c r="B8" s="381" t="s">
        <v>563</v>
      </c>
      <c r="C8" s="590">
        <v>4064540.6100000027</v>
      </c>
      <c r="D8" s="76"/>
      <c r="E8" s="75"/>
    </row>
    <row r="9" spans="1:6" ht="15">
      <c r="A9" s="600">
        <v>1.3</v>
      </c>
      <c r="B9" s="381" t="s">
        <v>564</v>
      </c>
      <c r="C9" s="590">
        <v>53340613.130811565</v>
      </c>
      <c r="D9" s="76"/>
      <c r="E9" s="75"/>
    </row>
    <row r="10" spans="1:6" ht="15">
      <c r="A10" s="600">
        <v>2</v>
      </c>
      <c r="B10" s="366" t="s">
        <v>565</v>
      </c>
      <c r="C10" s="590">
        <v>130815.54650862557</v>
      </c>
      <c r="D10" s="76"/>
      <c r="E10" s="75"/>
    </row>
    <row r="11" spans="1:6" ht="15">
      <c r="A11" s="600">
        <v>2.1</v>
      </c>
      <c r="B11" s="379" t="s">
        <v>566</v>
      </c>
      <c r="C11" s="591">
        <v>130815.54650862557</v>
      </c>
      <c r="D11" s="426"/>
      <c r="E11" s="77"/>
    </row>
    <row r="12" spans="1:6" ht="15">
      <c r="A12" s="600">
        <v>3</v>
      </c>
      <c r="B12" s="368" t="s">
        <v>567</v>
      </c>
      <c r="C12" s="591">
        <v>0</v>
      </c>
      <c r="D12" s="426"/>
      <c r="E12" s="77"/>
    </row>
    <row r="13" spans="1:6" ht="15">
      <c r="A13" s="600">
        <v>4</v>
      </c>
      <c r="B13" s="369" t="s">
        <v>568</v>
      </c>
      <c r="C13" s="591">
        <v>0</v>
      </c>
      <c r="D13" s="426"/>
      <c r="E13" s="77"/>
    </row>
    <row r="14" spans="1:6" ht="15">
      <c r="A14" s="600">
        <v>5</v>
      </c>
      <c r="B14" s="370" t="s">
        <v>569</v>
      </c>
      <c r="C14" s="591">
        <v>20000</v>
      </c>
      <c r="D14" s="426"/>
      <c r="E14" s="77"/>
    </row>
    <row r="15" spans="1:6" ht="15">
      <c r="A15" s="600">
        <v>5.0999999999999996</v>
      </c>
      <c r="B15" s="371" t="s">
        <v>570</v>
      </c>
      <c r="C15" s="590">
        <v>20000</v>
      </c>
      <c r="D15" s="426"/>
      <c r="E15" s="75"/>
    </row>
    <row r="16" spans="1:6" ht="15">
      <c r="A16" s="600">
        <v>5.2</v>
      </c>
      <c r="B16" s="371" t="s">
        <v>571</v>
      </c>
      <c r="C16" s="590">
        <v>0</v>
      </c>
      <c r="D16" s="76"/>
      <c r="E16" s="75"/>
    </row>
    <row r="17" spans="1:5" ht="15">
      <c r="A17" s="600">
        <v>5.3</v>
      </c>
      <c r="B17" s="372" t="s">
        <v>572</v>
      </c>
      <c r="C17" s="590">
        <v>0</v>
      </c>
      <c r="D17" s="76"/>
      <c r="E17" s="75"/>
    </row>
    <row r="18" spans="1:5" ht="15">
      <c r="A18" s="600">
        <v>6</v>
      </c>
      <c r="B18" s="368" t="s">
        <v>573</v>
      </c>
      <c r="C18" s="590">
        <v>112695397.55445398</v>
      </c>
      <c r="D18" s="76"/>
      <c r="E18" s="75"/>
    </row>
    <row r="19" spans="1:5" ht="15">
      <c r="A19" s="600">
        <v>6.1</v>
      </c>
      <c r="B19" s="371" t="s">
        <v>571</v>
      </c>
      <c r="C19" s="591">
        <v>26773268.061655898</v>
      </c>
      <c r="D19" s="76"/>
      <c r="E19" s="75"/>
    </row>
    <row r="20" spans="1:5" ht="15">
      <c r="A20" s="600">
        <v>6.2</v>
      </c>
      <c r="B20" s="372" t="s">
        <v>572</v>
      </c>
      <c r="C20" s="591">
        <v>85922129.49279809</v>
      </c>
      <c r="D20" s="76"/>
      <c r="E20" s="75"/>
    </row>
    <row r="21" spans="1:5" ht="15">
      <c r="A21" s="600">
        <v>7</v>
      </c>
      <c r="B21" s="366" t="s">
        <v>574</v>
      </c>
      <c r="C21" s="591"/>
      <c r="D21" s="76"/>
      <c r="E21" s="75"/>
    </row>
    <row r="22" spans="1:5" ht="15">
      <c r="A22" s="600">
        <v>8</v>
      </c>
      <c r="B22" s="373" t="s">
        <v>575</v>
      </c>
      <c r="C22" s="590">
        <v>3405446.1870027352</v>
      </c>
      <c r="D22" s="76"/>
      <c r="E22" s="75"/>
    </row>
    <row r="23" spans="1:5" ht="15">
      <c r="A23" s="600">
        <v>9</v>
      </c>
      <c r="B23" s="369" t="s">
        <v>576</v>
      </c>
      <c r="C23" s="590">
        <v>16937598.419214901</v>
      </c>
      <c r="D23" s="427"/>
      <c r="E23" s="75"/>
    </row>
    <row r="24" spans="1:5" ht="15">
      <c r="A24" s="600">
        <v>9.1</v>
      </c>
      <c r="B24" s="371" t="s">
        <v>577</v>
      </c>
      <c r="C24" s="592">
        <v>16937598.419214901</v>
      </c>
      <c r="D24" s="78"/>
      <c r="E24" s="75"/>
    </row>
    <row r="25" spans="1:5" ht="15">
      <c r="A25" s="600">
        <v>9.1999999999999993</v>
      </c>
      <c r="B25" s="371" t="s">
        <v>578</v>
      </c>
      <c r="C25" s="593">
        <v>0</v>
      </c>
      <c r="D25" s="425"/>
      <c r="E25" s="79"/>
    </row>
    <row r="26" spans="1:5" ht="15.75">
      <c r="A26" s="600">
        <v>10</v>
      </c>
      <c r="B26" s="369" t="s">
        <v>579</v>
      </c>
      <c r="C26" s="594">
        <v>1387773.6500000004</v>
      </c>
      <c r="D26" s="524" t="s">
        <v>693</v>
      </c>
      <c r="E26" s="75"/>
    </row>
    <row r="27" spans="1:5" ht="15">
      <c r="A27" s="600">
        <v>10.1</v>
      </c>
      <c r="B27" s="371" t="s">
        <v>580</v>
      </c>
      <c r="C27" s="590">
        <v>0</v>
      </c>
      <c r="D27" s="76"/>
      <c r="E27" s="75"/>
    </row>
    <row r="28" spans="1:5" ht="15">
      <c r="A28" s="600">
        <v>10.199999999999999</v>
      </c>
      <c r="B28" s="371" t="s">
        <v>581</v>
      </c>
      <c r="C28" s="590">
        <v>1387773.6500000004</v>
      </c>
      <c r="D28" s="76"/>
      <c r="E28" s="75"/>
    </row>
    <row r="29" spans="1:5" ht="15">
      <c r="A29" s="600">
        <v>11</v>
      </c>
      <c r="B29" s="369" t="s">
        <v>582</v>
      </c>
      <c r="C29" s="590">
        <v>45248.5</v>
      </c>
      <c r="D29" s="76"/>
      <c r="E29" s="75"/>
    </row>
    <row r="30" spans="1:5" ht="15">
      <c r="A30" s="600">
        <v>11.1</v>
      </c>
      <c r="B30" s="371" t="s">
        <v>583</v>
      </c>
      <c r="C30" s="590">
        <v>45248.5</v>
      </c>
      <c r="D30" s="76"/>
      <c r="E30" s="75"/>
    </row>
    <row r="31" spans="1:5" ht="15">
      <c r="A31" s="600">
        <v>11.2</v>
      </c>
      <c r="B31" s="371" t="s">
        <v>584</v>
      </c>
      <c r="C31" s="590">
        <v>0</v>
      </c>
      <c r="D31" s="76"/>
      <c r="E31" s="75"/>
    </row>
    <row r="32" spans="1:5" ht="15">
      <c r="A32" s="600">
        <v>13</v>
      </c>
      <c r="B32" s="369" t="s">
        <v>585</v>
      </c>
      <c r="C32" s="590">
        <v>7854999.7100000009</v>
      </c>
      <c r="D32" s="76"/>
      <c r="E32" s="75"/>
    </row>
    <row r="33" spans="1:5" ht="15">
      <c r="A33" s="600">
        <v>13.1</v>
      </c>
      <c r="B33" s="588" t="s">
        <v>586</v>
      </c>
      <c r="C33" s="590">
        <v>0</v>
      </c>
      <c r="D33" s="76"/>
      <c r="E33" s="75"/>
    </row>
    <row r="34" spans="1:5" ht="15">
      <c r="A34" s="600">
        <v>13.2</v>
      </c>
      <c r="B34" s="588" t="s">
        <v>587</v>
      </c>
      <c r="C34" s="592">
        <v>0</v>
      </c>
      <c r="D34" s="78"/>
      <c r="E34" s="75"/>
    </row>
    <row r="35" spans="1:5" ht="15">
      <c r="A35" s="600">
        <v>14</v>
      </c>
      <c r="B35" s="389" t="s">
        <v>588</v>
      </c>
      <c r="C35" s="592">
        <v>203328845.70799184</v>
      </c>
      <c r="D35" s="78"/>
      <c r="E35" s="75"/>
    </row>
    <row r="36" spans="1:5" ht="15">
      <c r="A36" s="600"/>
      <c r="B36" s="386" t="s">
        <v>589</v>
      </c>
      <c r="C36" s="595"/>
      <c r="D36" s="80"/>
      <c r="E36" s="75"/>
    </row>
    <row r="37" spans="1:5" ht="15">
      <c r="A37" s="600">
        <v>15</v>
      </c>
      <c r="B37" s="377" t="s">
        <v>590</v>
      </c>
      <c r="C37" s="593">
        <v>233109.90677948453</v>
      </c>
      <c r="D37" s="425"/>
      <c r="E37" s="79"/>
    </row>
    <row r="38" spans="1:5" ht="15">
      <c r="A38" s="600">
        <v>15.1</v>
      </c>
      <c r="B38" s="379" t="s">
        <v>566</v>
      </c>
      <c r="C38" s="590">
        <v>233109.90677948453</v>
      </c>
      <c r="D38" s="76"/>
      <c r="E38" s="75"/>
    </row>
    <row r="39" spans="1:5" ht="15">
      <c r="A39" s="600">
        <v>16</v>
      </c>
      <c r="B39" s="366" t="s">
        <v>591</v>
      </c>
      <c r="C39" s="590">
        <v>0</v>
      </c>
      <c r="D39" s="76"/>
      <c r="E39" s="75"/>
    </row>
    <row r="40" spans="1:5" ht="15">
      <c r="A40" s="600">
        <v>17</v>
      </c>
      <c r="B40" s="366" t="s">
        <v>592</v>
      </c>
      <c r="C40" s="590">
        <v>141900004.21987209</v>
      </c>
      <c r="D40" s="76"/>
      <c r="E40" s="75"/>
    </row>
    <row r="41" spans="1:5" ht="15">
      <c r="A41" s="600">
        <v>17.100000000000001</v>
      </c>
      <c r="B41" s="380" t="s">
        <v>593</v>
      </c>
      <c r="C41" s="590">
        <v>140721384.45268464</v>
      </c>
      <c r="D41" s="76"/>
      <c r="E41" s="75"/>
    </row>
    <row r="42" spans="1:5" ht="15">
      <c r="A42" s="600">
        <v>17.2</v>
      </c>
      <c r="B42" s="381" t="s">
        <v>594</v>
      </c>
      <c r="C42" s="590">
        <v>0</v>
      </c>
      <c r="D42" s="76"/>
      <c r="E42" s="75"/>
    </row>
    <row r="43" spans="1:5" ht="15">
      <c r="A43" s="600">
        <v>17.3</v>
      </c>
      <c r="B43" s="419" t="s">
        <v>595</v>
      </c>
      <c r="C43" s="592">
        <v>0</v>
      </c>
      <c r="D43" s="78"/>
      <c r="E43" s="75"/>
    </row>
    <row r="44" spans="1:5" ht="15">
      <c r="A44" s="600">
        <v>17.399999999999999</v>
      </c>
      <c r="B44" s="420" t="s">
        <v>596</v>
      </c>
      <c r="C44" s="596">
        <v>1178619.7671874382</v>
      </c>
      <c r="D44" s="601"/>
      <c r="E44" s="75"/>
    </row>
    <row r="45" spans="1:5" ht="15">
      <c r="A45" s="600">
        <v>18</v>
      </c>
      <c r="B45" s="389" t="s">
        <v>597</v>
      </c>
      <c r="C45" s="597">
        <v>28641.815353747574</v>
      </c>
      <c r="D45" s="602"/>
      <c r="E45" s="79"/>
    </row>
    <row r="46" spans="1:5" ht="15">
      <c r="A46" s="600">
        <v>19</v>
      </c>
      <c r="B46" s="389" t="s">
        <v>598</v>
      </c>
      <c r="C46" s="598">
        <v>1139408.8970912299</v>
      </c>
      <c r="D46" s="603"/>
    </row>
    <row r="47" spans="1:5" ht="15">
      <c r="A47" s="600">
        <v>19.100000000000001</v>
      </c>
      <c r="B47" s="421" t="s">
        <v>599</v>
      </c>
      <c r="C47" s="598">
        <v>0</v>
      </c>
      <c r="D47" s="603"/>
    </row>
    <row r="48" spans="1:5" ht="15">
      <c r="A48" s="600">
        <v>19.2</v>
      </c>
      <c r="B48" s="421" t="s">
        <v>600</v>
      </c>
      <c r="C48" s="598">
        <v>1139408.8970912299</v>
      </c>
      <c r="D48" s="603"/>
    </row>
    <row r="49" spans="1:4" ht="15">
      <c r="A49" s="600">
        <v>20</v>
      </c>
      <c r="B49" s="384" t="s">
        <v>601</v>
      </c>
      <c r="C49" s="598">
        <v>0</v>
      </c>
      <c r="D49" s="603"/>
    </row>
    <row r="50" spans="1:4" ht="15.75">
      <c r="A50" s="600">
        <v>20.100000000000001</v>
      </c>
      <c r="B50" s="589" t="s">
        <v>740</v>
      </c>
      <c r="C50" s="598">
        <v>0</v>
      </c>
      <c r="D50" s="524" t="s">
        <v>739</v>
      </c>
    </row>
    <row r="51" spans="1:4" ht="15">
      <c r="A51" s="600">
        <v>21</v>
      </c>
      <c r="B51" s="422" t="s">
        <v>602</v>
      </c>
      <c r="C51" s="598">
        <v>1163401.9300000002</v>
      </c>
      <c r="D51" s="603"/>
    </row>
    <row r="52" spans="1:4" ht="15">
      <c r="A52" s="600">
        <v>21.1</v>
      </c>
      <c r="B52" s="381" t="s">
        <v>603</v>
      </c>
      <c r="C52" s="598">
        <v>0</v>
      </c>
      <c r="D52" s="603"/>
    </row>
    <row r="53" spans="1:4" ht="15">
      <c r="A53" s="600">
        <v>22</v>
      </c>
      <c r="B53" s="385" t="s">
        <v>604</v>
      </c>
      <c r="C53" s="598">
        <v>144464566.76909658</v>
      </c>
      <c r="D53" s="603"/>
    </row>
    <row r="54" spans="1:4" ht="15">
      <c r="A54" s="600"/>
      <c r="B54" s="386" t="s">
        <v>605</v>
      </c>
      <c r="C54" s="599"/>
      <c r="D54" s="603"/>
    </row>
    <row r="55" spans="1:4" ht="15.75">
      <c r="A55" s="600">
        <v>23</v>
      </c>
      <c r="B55" s="384" t="s">
        <v>606</v>
      </c>
      <c r="C55" s="598">
        <v>76211100</v>
      </c>
      <c r="D55" s="524" t="s">
        <v>745</v>
      </c>
    </row>
    <row r="56" spans="1:4" ht="15">
      <c r="A56" s="600">
        <v>24</v>
      </c>
      <c r="B56" s="384" t="s">
        <v>607</v>
      </c>
      <c r="C56" s="598">
        <v>0</v>
      </c>
      <c r="D56" s="603"/>
    </row>
    <row r="57" spans="1:4" ht="15">
      <c r="A57" s="600">
        <v>25</v>
      </c>
      <c r="B57" s="389" t="s">
        <v>608</v>
      </c>
      <c r="C57" s="598">
        <v>0</v>
      </c>
      <c r="D57" s="603"/>
    </row>
    <row r="58" spans="1:4" ht="15">
      <c r="A58" s="600">
        <v>26</v>
      </c>
      <c r="B58" s="389" t="s">
        <v>609</v>
      </c>
      <c r="C58" s="598">
        <v>0</v>
      </c>
      <c r="D58" s="603"/>
    </row>
    <row r="59" spans="1:4" ht="15">
      <c r="A59" s="600">
        <v>27</v>
      </c>
      <c r="B59" s="389" t="s">
        <v>610</v>
      </c>
      <c r="C59" s="598">
        <v>0</v>
      </c>
      <c r="D59" s="603"/>
    </row>
    <row r="60" spans="1:4" ht="15">
      <c r="A60" s="600">
        <v>27.1</v>
      </c>
      <c r="B60" s="420" t="s">
        <v>611</v>
      </c>
      <c r="C60" s="598">
        <v>0</v>
      </c>
      <c r="D60" s="603"/>
    </row>
    <row r="61" spans="1:4" ht="15">
      <c r="A61" s="600">
        <v>27.2</v>
      </c>
      <c r="B61" s="420" t="s">
        <v>612</v>
      </c>
      <c r="C61" s="598">
        <v>0</v>
      </c>
      <c r="D61" s="603"/>
    </row>
    <row r="62" spans="1:4" ht="15">
      <c r="A62" s="600">
        <v>28</v>
      </c>
      <c r="B62" s="387" t="s">
        <v>613</v>
      </c>
      <c r="C62" s="598">
        <v>0</v>
      </c>
      <c r="D62" s="603"/>
    </row>
    <row r="63" spans="1:4" ht="15">
      <c r="A63" s="600">
        <v>29</v>
      </c>
      <c r="B63" s="389" t="s">
        <v>614</v>
      </c>
      <c r="C63" s="598">
        <v>3615196.900470661</v>
      </c>
      <c r="D63" s="603"/>
    </row>
    <row r="64" spans="1:4" ht="15">
      <c r="A64" s="600">
        <v>29.1</v>
      </c>
      <c r="B64" s="423" t="s">
        <v>615</v>
      </c>
      <c r="C64" s="598">
        <v>3615196.900470661</v>
      </c>
      <c r="D64" s="603"/>
    </row>
    <row r="65" spans="1:4" ht="15">
      <c r="A65" s="600">
        <v>29.2</v>
      </c>
      <c r="B65" s="421" t="s">
        <v>616</v>
      </c>
      <c r="C65" s="598">
        <v>0</v>
      </c>
      <c r="D65" s="603"/>
    </row>
    <row r="66" spans="1:4" ht="15">
      <c r="A66" s="600">
        <v>29.3</v>
      </c>
      <c r="B66" s="421" t="s">
        <v>617</v>
      </c>
      <c r="C66" s="598">
        <v>0</v>
      </c>
      <c r="D66" s="603"/>
    </row>
    <row r="67" spans="1:4" ht="15.75">
      <c r="A67" s="600">
        <v>30</v>
      </c>
      <c r="B67" s="389" t="s">
        <v>618</v>
      </c>
      <c r="C67" s="598">
        <v>-20962018.265575189</v>
      </c>
      <c r="D67" s="524" t="s">
        <v>746</v>
      </c>
    </row>
    <row r="68" spans="1:4" ht="15">
      <c r="A68" s="600">
        <v>31</v>
      </c>
      <c r="B68" s="424" t="s">
        <v>619</v>
      </c>
      <c r="C68" s="598">
        <v>58864278.634895474</v>
      </c>
      <c r="D68" s="603"/>
    </row>
    <row r="69" spans="1:4" ht="15.75" thickBot="1">
      <c r="A69" s="604">
        <v>32</v>
      </c>
      <c r="B69" s="605" t="s">
        <v>620</v>
      </c>
      <c r="C69" s="606">
        <v>203328845.40399206</v>
      </c>
      <c r="D69" s="60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B5" activePane="bottomRight" state="frozen"/>
      <selection activeCell="B9" sqref="B9"/>
      <selection pane="topRight" activeCell="B9" sqref="B9"/>
      <selection pane="bottomLeft" activeCell="B9" sqref="B9"/>
      <selection pane="bottomRight" activeCell="L29" sqref="L29"/>
    </sheetView>
  </sheetViews>
  <sheetFormatPr defaultColWidth="9.140625" defaultRowHeight="12.75"/>
  <cols>
    <col min="1" max="1" width="10.5703125" style="4" bestFit="1" customWidth="1"/>
    <col min="2" max="2" width="83.28515625" style="4" customWidth="1"/>
    <col min="3" max="3" width="15.85546875" style="4"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9" bestFit="1" customWidth="1"/>
    <col min="17" max="17" width="14.7109375" style="19" customWidth="1"/>
    <col min="18" max="18" width="13" style="19" bestFit="1" customWidth="1"/>
    <col min="19" max="19" width="20" style="19" customWidth="1"/>
    <col min="20" max="16384" width="9.140625" style="19"/>
  </cols>
  <sheetData>
    <row r="1" spans="1:19">
      <c r="A1" s="2" t="s">
        <v>30</v>
      </c>
      <c r="B1" s="3" t="str">
        <f>'Info '!C2</f>
        <v>JSC Silk Bank</v>
      </c>
    </row>
    <row r="2" spans="1:19">
      <c r="A2" s="2" t="s">
        <v>31</v>
      </c>
      <c r="B2" s="526">
        <f>'1. key ratios '!B2</f>
        <v>45473</v>
      </c>
    </row>
    <row r="4" spans="1:19" ht="26.25" thickBot="1">
      <c r="A4" s="4" t="s">
        <v>146</v>
      </c>
      <c r="B4" s="197" t="s">
        <v>251</v>
      </c>
    </row>
    <row r="5" spans="1:19" s="185" customFormat="1">
      <c r="A5" s="180"/>
      <c r="B5" s="181"/>
      <c r="C5" s="182" t="s">
        <v>0</v>
      </c>
      <c r="D5" s="182" t="s">
        <v>1</v>
      </c>
      <c r="E5" s="182" t="s">
        <v>2</v>
      </c>
      <c r="F5" s="182" t="s">
        <v>3</v>
      </c>
      <c r="G5" s="182" t="s">
        <v>4</v>
      </c>
      <c r="H5" s="182" t="s">
        <v>5</v>
      </c>
      <c r="I5" s="182" t="s">
        <v>8</v>
      </c>
      <c r="J5" s="182" t="s">
        <v>9</v>
      </c>
      <c r="K5" s="182" t="s">
        <v>10</v>
      </c>
      <c r="L5" s="182" t="s">
        <v>11</v>
      </c>
      <c r="M5" s="182" t="s">
        <v>12</v>
      </c>
      <c r="N5" s="182" t="s">
        <v>13</v>
      </c>
      <c r="O5" s="182" t="s">
        <v>235</v>
      </c>
      <c r="P5" s="182" t="s">
        <v>236</v>
      </c>
      <c r="Q5" s="182" t="s">
        <v>237</v>
      </c>
      <c r="R5" s="183" t="s">
        <v>238</v>
      </c>
      <c r="S5" s="184" t="s">
        <v>239</v>
      </c>
    </row>
    <row r="6" spans="1:19" s="185" customFormat="1" ht="99" customHeight="1">
      <c r="A6" s="186"/>
      <c r="B6" s="725" t="s">
        <v>240</v>
      </c>
      <c r="C6" s="721">
        <v>0</v>
      </c>
      <c r="D6" s="722"/>
      <c r="E6" s="721">
        <v>0.2</v>
      </c>
      <c r="F6" s="722"/>
      <c r="G6" s="721">
        <v>0.35</v>
      </c>
      <c r="H6" s="722"/>
      <c r="I6" s="721">
        <v>0.5</v>
      </c>
      <c r="J6" s="722"/>
      <c r="K6" s="721">
        <v>0.75</v>
      </c>
      <c r="L6" s="722"/>
      <c r="M6" s="721">
        <v>1</v>
      </c>
      <c r="N6" s="722"/>
      <c r="O6" s="721">
        <v>1.5</v>
      </c>
      <c r="P6" s="722"/>
      <c r="Q6" s="721">
        <v>2.5</v>
      </c>
      <c r="R6" s="722"/>
      <c r="S6" s="723" t="s">
        <v>145</v>
      </c>
    </row>
    <row r="7" spans="1:19" s="185" customFormat="1" ht="30.75" customHeight="1">
      <c r="A7" s="186"/>
      <c r="B7" s="726"/>
      <c r="C7" s="178" t="s">
        <v>148</v>
      </c>
      <c r="D7" s="178" t="s">
        <v>147</v>
      </c>
      <c r="E7" s="178" t="s">
        <v>148</v>
      </c>
      <c r="F7" s="178" t="s">
        <v>147</v>
      </c>
      <c r="G7" s="178" t="s">
        <v>148</v>
      </c>
      <c r="H7" s="178" t="s">
        <v>147</v>
      </c>
      <c r="I7" s="178" t="s">
        <v>148</v>
      </c>
      <c r="J7" s="178" t="s">
        <v>147</v>
      </c>
      <c r="K7" s="178" t="s">
        <v>148</v>
      </c>
      <c r="L7" s="178" t="s">
        <v>147</v>
      </c>
      <c r="M7" s="178" t="s">
        <v>148</v>
      </c>
      <c r="N7" s="178" t="s">
        <v>147</v>
      </c>
      <c r="O7" s="178" t="s">
        <v>148</v>
      </c>
      <c r="P7" s="178" t="s">
        <v>147</v>
      </c>
      <c r="Q7" s="178" t="s">
        <v>148</v>
      </c>
      <c r="R7" s="178" t="s">
        <v>147</v>
      </c>
      <c r="S7" s="724"/>
    </row>
    <row r="8" spans="1:19">
      <c r="A8" s="81">
        <v>1</v>
      </c>
      <c r="B8" s="1" t="s">
        <v>51</v>
      </c>
      <c r="C8" s="82">
        <v>25484642.122955903</v>
      </c>
      <c r="D8" s="82"/>
      <c r="E8" s="82">
        <v>0</v>
      </c>
      <c r="F8" s="82"/>
      <c r="G8" s="82">
        <v>0</v>
      </c>
      <c r="H8" s="82"/>
      <c r="I8" s="82">
        <v>0</v>
      </c>
      <c r="J8" s="82"/>
      <c r="K8" s="82">
        <v>0</v>
      </c>
      <c r="L8" s="82"/>
      <c r="M8" s="82">
        <v>3040490.7799999979</v>
      </c>
      <c r="N8" s="82"/>
      <c r="O8" s="82">
        <v>0</v>
      </c>
      <c r="P8" s="82"/>
      <c r="Q8" s="82">
        <v>0</v>
      </c>
      <c r="R8" s="82"/>
      <c r="S8" s="198">
        <v>3040490.7799999979</v>
      </c>
    </row>
    <row r="9" spans="1:19">
      <c r="A9" s="81">
        <v>2</v>
      </c>
      <c r="B9" s="1" t="s">
        <v>52</v>
      </c>
      <c r="C9" s="82">
        <v>0</v>
      </c>
      <c r="D9" s="82"/>
      <c r="E9" s="82">
        <v>0</v>
      </c>
      <c r="F9" s="82"/>
      <c r="G9" s="82">
        <v>0</v>
      </c>
      <c r="H9" s="82"/>
      <c r="I9" s="82">
        <v>0</v>
      </c>
      <c r="J9" s="82"/>
      <c r="K9" s="82">
        <v>0</v>
      </c>
      <c r="L9" s="82"/>
      <c r="M9" s="82">
        <v>0</v>
      </c>
      <c r="N9" s="82"/>
      <c r="O9" s="82">
        <v>0</v>
      </c>
      <c r="P9" s="82"/>
      <c r="Q9" s="82">
        <v>0</v>
      </c>
      <c r="R9" s="82"/>
      <c r="S9" s="198">
        <v>0</v>
      </c>
    </row>
    <row r="10" spans="1:19">
      <c r="A10" s="81">
        <v>3</v>
      </c>
      <c r="B10" s="1" t="s">
        <v>164</v>
      </c>
      <c r="C10" s="82">
        <v>0</v>
      </c>
      <c r="D10" s="82"/>
      <c r="E10" s="82">
        <v>0</v>
      </c>
      <c r="F10" s="82"/>
      <c r="G10" s="82">
        <v>0</v>
      </c>
      <c r="H10" s="82"/>
      <c r="I10" s="82">
        <v>0</v>
      </c>
      <c r="J10" s="82"/>
      <c r="K10" s="82">
        <v>0</v>
      </c>
      <c r="L10" s="82"/>
      <c r="M10" s="82">
        <v>0</v>
      </c>
      <c r="N10" s="82"/>
      <c r="O10" s="82">
        <v>0</v>
      </c>
      <c r="P10" s="82"/>
      <c r="Q10" s="82">
        <v>0</v>
      </c>
      <c r="R10" s="82"/>
      <c r="S10" s="198">
        <v>0</v>
      </c>
    </row>
    <row r="11" spans="1:19">
      <c r="A11" s="81">
        <v>4</v>
      </c>
      <c r="B11" s="1" t="s">
        <v>53</v>
      </c>
      <c r="C11" s="82">
        <v>0</v>
      </c>
      <c r="D11" s="82"/>
      <c r="E11" s="82">
        <v>0</v>
      </c>
      <c r="F11" s="82"/>
      <c r="G11" s="82">
        <v>0</v>
      </c>
      <c r="H11" s="82"/>
      <c r="I11" s="82">
        <v>0</v>
      </c>
      <c r="J11" s="82"/>
      <c r="K11" s="82">
        <v>0</v>
      </c>
      <c r="L11" s="82"/>
      <c r="M11" s="82">
        <v>0</v>
      </c>
      <c r="N11" s="82"/>
      <c r="O11" s="82">
        <v>0</v>
      </c>
      <c r="P11" s="82"/>
      <c r="Q11" s="82">
        <v>0</v>
      </c>
      <c r="R11" s="82"/>
      <c r="S11" s="198">
        <v>0</v>
      </c>
    </row>
    <row r="12" spans="1:19">
      <c r="A12" s="81">
        <v>5</v>
      </c>
      <c r="B12" s="1" t="s">
        <v>54</v>
      </c>
      <c r="C12" s="82">
        <v>0</v>
      </c>
      <c r="D12" s="82"/>
      <c r="E12" s="82">
        <v>0</v>
      </c>
      <c r="F12" s="82"/>
      <c r="G12" s="82">
        <v>0</v>
      </c>
      <c r="H12" s="82"/>
      <c r="I12" s="82">
        <v>0</v>
      </c>
      <c r="J12" s="82"/>
      <c r="K12" s="82">
        <v>0</v>
      </c>
      <c r="L12" s="82"/>
      <c r="M12" s="82">
        <v>0</v>
      </c>
      <c r="N12" s="82"/>
      <c r="O12" s="82">
        <v>0</v>
      </c>
      <c r="P12" s="82"/>
      <c r="Q12" s="82">
        <v>0</v>
      </c>
      <c r="R12" s="82"/>
      <c r="S12" s="198">
        <v>0</v>
      </c>
    </row>
    <row r="13" spans="1:19">
      <c r="A13" s="81">
        <v>6</v>
      </c>
      <c r="B13" s="1" t="s">
        <v>55</v>
      </c>
      <c r="C13" s="82">
        <v>0</v>
      </c>
      <c r="D13" s="82"/>
      <c r="E13" s="82">
        <v>41607307.120000005</v>
      </c>
      <c r="F13" s="82"/>
      <c r="G13" s="82">
        <v>0</v>
      </c>
      <c r="H13" s="82"/>
      <c r="I13" s="82">
        <v>0</v>
      </c>
      <c r="J13" s="82"/>
      <c r="K13" s="82">
        <v>0</v>
      </c>
      <c r="L13" s="82"/>
      <c r="M13" s="82">
        <v>11733304.910000004</v>
      </c>
      <c r="N13" s="82"/>
      <c r="O13" s="82">
        <v>0</v>
      </c>
      <c r="P13" s="82"/>
      <c r="Q13" s="82">
        <v>0</v>
      </c>
      <c r="R13" s="82"/>
      <c r="S13" s="198">
        <v>20054766.334000006</v>
      </c>
    </row>
    <row r="14" spans="1:19">
      <c r="A14" s="81">
        <v>7</v>
      </c>
      <c r="B14" s="1" t="s">
        <v>56</v>
      </c>
      <c r="C14" s="82">
        <v>0</v>
      </c>
      <c r="D14" s="82"/>
      <c r="E14" s="82">
        <v>0</v>
      </c>
      <c r="F14" s="82"/>
      <c r="G14" s="82">
        <v>0</v>
      </c>
      <c r="H14" s="82"/>
      <c r="I14" s="82">
        <v>0</v>
      </c>
      <c r="J14" s="82"/>
      <c r="K14" s="82">
        <v>0</v>
      </c>
      <c r="L14" s="82"/>
      <c r="M14" s="82">
        <v>65259092.979999997</v>
      </c>
      <c r="N14" s="82">
        <v>5787333.593861334</v>
      </c>
      <c r="O14" s="82">
        <v>0</v>
      </c>
      <c r="P14" s="82"/>
      <c r="Q14" s="82">
        <v>0</v>
      </c>
      <c r="R14" s="82"/>
      <c r="S14" s="198">
        <v>71046426.573861331</v>
      </c>
    </row>
    <row r="15" spans="1:19">
      <c r="A15" s="81">
        <v>8</v>
      </c>
      <c r="B15" s="1" t="s">
        <v>57</v>
      </c>
      <c r="C15" s="82">
        <v>0</v>
      </c>
      <c r="D15" s="82"/>
      <c r="E15" s="82">
        <v>0</v>
      </c>
      <c r="F15" s="82"/>
      <c r="G15" s="82">
        <v>0</v>
      </c>
      <c r="H15" s="82"/>
      <c r="I15" s="82">
        <v>0</v>
      </c>
      <c r="J15" s="82"/>
      <c r="K15" s="82">
        <v>0</v>
      </c>
      <c r="L15" s="82"/>
      <c r="M15" s="82">
        <v>20532955.57</v>
      </c>
      <c r="N15" s="82"/>
      <c r="O15" s="82">
        <v>0</v>
      </c>
      <c r="P15" s="82"/>
      <c r="Q15" s="82">
        <v>0</v>
      </c>
      <c r="R15" s="82"/>
      <c r="S15" s="198">
        <v>20532955.57</v>
      </c>
    </row>
    <row r="16" spans="1:19">
      <c r="A16" s="81">
        <v>9</v>
      </c>
      <c r="B16" s="1" t="s">
        <v>58</v>
      </c>
      <c r="C16" s="82">
        <v>0</v>
      </c>
      <c r="D16" s="82"/>
      <c r="E16" s="82">
        <v>0</v>
      </c>
      <c r="F16" s="82"/>
      <c r="G16" s="82">
        <v>0</v>
      </c>
      <c r="H16" s="82"/>
      <c r="I16" s="82">
        <v>0</v>
      </c>
      <c r="J16" s="82"/>
      <c r="K16" s="82">
        <v>0</v>
      </c>
      <c r="L16" s="82"/>
      <c r="M16" s="82">
        <v>0</v>
      </c>
      <c r="N16" s="82"/>
      <c r="O16" s="82">
        <v>0</v>
      </c>
      <c r="P16" s="82"/>
      <c r="Q16" s="82">
        <v>0</v>
      </c>
      <c r="R16" s="82"/>
      <c r="S16" s="198">
        <v>0</v>
      </c>
    </row>
    <row r="17" spans="1:19">
      <c r="A17" s="81">
        <v>10</v>
      </c>
      <c r="B17" s="1" t="s">
        <v>59</v>
      </c>
      <c r="C17" s="82">
        <v>0</v>
      </c>
      <c r="D17" s="82"/>
      <c r="E17" s="82">
        <v>0</v>
      </c>
      <c r="F17" s="82"/>
      <c r="G17" s="82">
        <v>0</v>
      </c>
      <c r="H17" s="82"/>
      <c r="I17" s="82">
        <v>0</v>
      </c>
      <c r="J17" s="82"/>
      <c r="K17" s="82">
        <v>0</v>
      </c>
      <c r="L17" s="82"/>
      <c r="M17" s="82">
        <v>130080.95</v>
      </c>
      <c r="N17" s="82"/>
      <c r="O17" s="82">
        <v>0</v>
      </c>
      <c r="P17" s="82"/>
      <c r="Q17" s="82">
        <v>0</v>
      </c>
      <c r="R17" s="82"/>
      <c r="S17" s="198">
        <v>130080.95</v>
      </c>
    </row>
    <row r="18" spans="1:19">
      <c r="A18" s="81">
        <v>11</v>
      </c>
      <c r="B18" s="1" t="s">
        <v>60</v>
      </c>
      <c r="C18" s="82">
        <v>0</v>
      </c>
      <c r="D18" s="82"/>
      <c r="E18" s="82">
        <v>0</v>
      </c>
      <c r="F18" s="82"/>
      <c r="G18" s="82">
        <v>0</v>
      </c>
      <c r="H18" s="82"/>
      <c r="I18" s="82">
        <v>0</v>
      </c>
      <c r="J18" s="82"/>
      <c r="K18" s="82">
        <v>0</v>
      </c>
      <c r="L18" s="82"/>
      <c r="M18" s="82">
        <v>0</v>
      </c>
      <c r="N18" s="82"/>
      <c r="O18" s="82">
        <v>0</v>
      </c>
      <c r="P18" s="82"/>
      <c r="Q18" s="82">
        <v>0</v>
      </c>
      <c r="R18" s="82"/>
      <c r="S18" s="198">
        <v>0</v>
      </c>
    </row>
    <row r="19" spans="1:19">
      <c r="A19" s="81">
        <v>12</v>
      </c>
      <c r="B19" s="1" t="s">
        <v>61</v>
      </c>
      <c r="C19" s="82">
        <v>0</v>
      </c>
      <c r="D19" s="82"/>
      <c r="E19" s="82">
        <v>0</v>
      </c>
      <c r="F19" s="82"/>
      <c r="G19" s="82">
        <v>0</v>
      </c>
      <c r="H19" s="82"/>
      <c r="I19" s="82">
        <v>0</v>
      </c>
      <c r="J19" s="82"/>
      <c r="K19" s="82">
        <v>0</v>
      </c>
      <c r="L19" s="82"/>
      <c r="M19" s="82">
        <v>0</v>
      </c>
      <c r="N19" s="82"/>
      <c r="O19" s="82">
        <v>0</v>
      </c>
      <c r="P19" s="82"/>
      <c r="Q19" s="82">
        <v>0</v>
      </c>
      <c r="R19" s="82"/>
      <c r="S19" s="198">
        <v>0</v>
      </c>
    </row>
    <row r="20" spans="1:19">
      <c r="A20" s="81">
        <v>13</v>
      </c>
      <c r="B20" s="1" t="s">
        <v>144</v>
      </c>
      <c r="C20" s="82">
        <v>0</v>
      </c>
      <c r="D20" s="82"/>
      <c r="E20" s="82">
        <v>0</v>
      </c>
      <c r="F20" s="82"/>
      <c r="G20" s="82">
        <v>0</v>
      </c>
      <c r="H20" s="82"/>
      <c r="I20" s="82">
        <v>0</v>
      </c>
      <c r="J20" s="82"/>
      <c r="K20" s="82">
        <v>0</v>
      </c>
      <c r="L20" s="82"/>
      <c r="M20" s="82">
        <v>0</v>
      </c>
      <c r="N20" s="82"/>
      <c r="O20" s="82">
        <v>0</v>
      </c>
      <c r="P20" s="82"/>
      <c r="Q20" s="82">
        <v>0</v>
      </c>
      <c r="R20" s="82"/>
      <c r="S20" s="198">
        <v>0</v>
      </c>
    </row>
    <row r="21" spans="1:19">
      <c r="A21" s="81">
        <v>14</v>
      </c>
      <c r="B21" s="1" t="s">
        <v>63</v>
      </c>
      <c r="C21" s="82">
        <v>3227952.74</v>
      </c>
      <c r="D21" s="82"/>
      <c r="E21" s="82">
        <v>218459.25999999978</v>
      </c>
      <c r="F21" s="82"/>
      <c r="G21" s="82">
        <v>0</v>
      </c>
      <c r="H21" s="82"/>
      <c r="I21" s="82">
        <v>0</v>
      </c>
      <c r="J21" s="82"/>
      <c r="K21" s="82">
        <v>0</v>
      </c>
      <c r="L21" s="82"/>
      <c r="M21" s="82">
        <v>30706783.712211363</v>
      </c>
      <c r="N21" s="82"/>
      <c r="O21" s="82">
        <v>0</v>
      </c>
      <c r="P21" s="82"/>
      <c r="Q21" s="82">
        <v>0</v>
      </c>
      <c r="R21" s="82"/>
      <c r="S21" s="198">
        <v>30750475.564211361</v>
      </c>
    </row>
    <row r="22" spans="1:19" ht="13.5" thickBot="1">
      <c r="A22" s="83"/>
      <c r="B22" s="84" t="s">
        <v>64</v>
      </c>
      <c r="C22" s="85">
        <v>28712594.862955905</v>
      </c>
      <c r="D22" s="85">
        <v>0</v>
      </c>
      <c r="E22" s="85">
        <v>41825766.380000003</v>
      </c>
      <c r="F22" s="85">
        <v>0</v>
      </c>
      <c r="G22" s="85">
        <v>0</v>
      </c>
      <c r="H22" s="85">
        <v>0</v>
      </c>
      <c r="I22" s="85">
        <v>0</v>
      </c>
      <c r="J22" s="85">
        <v>0</v>
      </c>
      <c r="K22" s="85">
        <v>0</v>
      </c>
      <c r="L22" s="85">
        <v>0</v>
      </c>
      <c r="M22" s="85">
        <v>131402708.90221137</v>
      </c>
      <c r="N22" s="85">
        <v>5787333.593861334</v>
      </c>
      <c r="O22" s="85">
        <v>0</v>
      </c>
      <c r="P22" s="85">
        <v>0</v>
      </c>
      <c r="Q22" s="85">
        <v>0</v>
      </c>
      <c r="R22" s="85">
        <v>0</v>
      </c>
      <c r="S22" s="199">
        <v>145555195.7720727</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B9" sqref="B9"/>
      <selection pane="topRight" activeCell="B9" sqref="B9"/>
      <selection pane="bottomLeft" activeCell="B9" sqref="B9"/>
      <selection pane="bottomRight" activeCell="A29" sqref="A29"/>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9"/>
  </cols>
  <sheetData>
    <row r="1" spans="1:22">
      <c r="A1" s="2" t="s">
        <v>30</v>
      </c>
      <c r="B1" s="3" t="str">
        <f>'Info '!C2</f>
        <v>JSC Silk Bank</v>
      </c>
    </row>
    <row r="2" spans="1:22">
      <c r="A2" s="2" t="s">
        <v>31</v>
      </c>
      <c r="B2" s="526">
        <f>'1. key ratios '!B2</f>
        <v>45473</v>
      </c>
    </row>
    <row r="4" spans="1:22" ht="13.5" thickBot="1">
      <c r="A4" s="4" t="s">
        <v>243</v>
      </c>
      <c r="B4" s="86" t="s">
        <v>50</v>
      </c>
      <c r="V4" s="20" t="s">
        <v>35</v>
      </c>
    </row>
    <row r="5" spans="1:22" ht="12.75" customHeight="1">
      <c r="A5" s="87"/>
      <c r="B5" s="88"/>
      <c r="C5" s="727" t="s">
        <v>169</v>
      </c>
      <c r="D5" s="728"/>
      <c r="E5" s="728"/>
      <c r="F5" s="728"/>
      <c r="G5" s="728"/>
      <c r="H5" s="728"/>
      <c r="I5" s="728"/>
      <c r="J5" s="728"/>
      <c r="K5" s="728"/>
      <c r="L5" s="729"/>
      <c r="M5" s="730" t="s">
        <v>170</v>
      </c>
      <c r="N5" s="731"/>
      <c r="O5" s="731"/>
      <c r="P5" s="731"/>
      <c r="Q5" s="731"/>
      <c r="R5" s="731"/>
      <c r="S5" s="732"/>
      <c r="T5" s="735" t="s">
        <v>241</v>
      </c>
      <c r="U5" s="735" t="s">
        <v>242</v>
      </c>
      <c r="V5" s="733" t="s">
        <v>76</v>
      </c>
    </row>
    <row r="6" spans="1:22" s="48" customFormat="1" ht="102">
      <c r="A6" s="46"/>
      <c r="B6" s="89"/>
      <c r="C6" s="90" t="s">
        <v>65</v>
      </c>
      <c r="D6" s="162" t="s">
        <v>66</v>
      </c>
      <c r="E6" s="116" t="s">
        <v>172</v>
      </c>
      <c r="F6" s="116" t="s">
        <v>173</v>
      </c>
      <c r="G6" s="162" t="s">
        <v>176</v>
      </c>
      <c r="H6" s="162" t="s">
        <v>171</v>
      </c>
      <c r="I6" s="162" t="s">
        <v>67</v>
      </c>
      <c r="J6" s="162" t="s">
        <v>68</v>
      </c>
      <c r="K6" s="91" t="s">
        <v>69</v>
      </c>
      <c r="L6" s="92" t="s">
        <v>70</v>
      </c>
      <c r="M6" s="90" t="s">
        <v>174</v>
      </c>
      <c r="N6" s="91" t="s">
        <v>71</v>
      </c>
      <c r="O6" s="91" t="s">
        <v>72</v>
      </c>
      <c r="P6" s="91" t="s">
        <v>73</v>
      </c>
      <c r="Q6" s="91" t="s">
        <v>74</v>
      </c>
      <c r="R6" s="91" t="s">
        <v>75</v>
      </c>
      <c r="S6" s="179" t="s">
        <v>175</v>
      </c>
      <c r="T6" s="736"/>
      <c r="U6" s="736"/>
      <c r="V6" s="734"/>
    </row>
    <row r="7" spans="1:22">
      <c r="A7" s="93">
        <v>1</v>
      </c>
      <c r="B7" s="1" t="s">
        <v>51</v>
      </c>
      <c r="C7" s="94"/>
      <c r="D7" s="82"/>
      <c r="E7" s="82"/>
      <c r="F7" s="82"/>
      <c r="G7" s="82"/>
      <c r="H7" s="82"/>
      <c r="I7" s="82"/>
      <c r="J7" s="82"/>
      <c r="K7" s="82"/>
      <c r="L7" s="95"/>
      <c r="M7" s="94"/>
      <c r="N7" s="82"/>
      <c r="O7" s="82"/>
      <c r="P7" s="82"/>
      <c r="Q7" s="82"/>
      <c r="R7" s="82"/>
      <c r="S7" s="95"/>
      <c r="T7" s="187"/>
      <c r="U7" s="187"/>
      <c r="V7" s="96">
        <f>SUM(C7:S7)</f>
        <v>0</v>
      </c>
    </row>
    <row r="8" spans="1:22">
      <c r="A8" s="93">
        <v>2</v>
      </c>
      <c r="B8" s="1" t="s">
        <v>52</v>
      </c>
      <c r="C8" s="94"/>
      <c r="D8" s="82"/>
      <c r="E8" s="82"/>
      <c r="F8" s="82"/>
      <c r="G8" s="82"/>
      <c r="H8" s="82"/>
      <c r="I8" s="82"/>
      <c r="J8" s="82"/>
      <c r="K8" s="82"/>
      <c r="L8" s="95"/>
      <c r="M8" s="94"/>
      <c r="N8" s="82"/>
      <c r="O8" s="82"/>
      <c r="P8" s="82"/>
      <c r="Q8" s="82"/>
      <c r="R8" s="82"/>
      <c r="S8" s="95"/>
      <c r="T8" s="187"/>
      <c r="U8" s="187"/>
      <c r="V8" s="96">
        <f t="shared" ref="V8:V20" si="0">SUM(C8:S8)</f>
        <v>0</v>
      </c>
    </row>
    <row r="9" spans="1:22">
      <c r="A9" s="93">
        <v>3</v>
      </c>
      <c r="B9" s="1" t="s">
        <v>165</v>
      </c>
      <c r="C9" s="94"/>
      <c r="D9" s="82"/>
      <c r="E9" s="82"/>
      <c r="F9" s="82"/>
      <c r="G9" s="82"/>
      <c r="H9" s="82"/>
      <c r="I9" s="82"/>
      <c r="J9" s="82"/>
      <c r="K9" s="82"/>
      <c r="L9" s="95"/>
      <c r="M9" s="94"/>
      <c r="N9" s="82"/>
      <c r="O9" s="82"/>
      <c r="P9" s="82"/>
      <c r="Q9" s="82"/>
      <c r="R9" s="82"/>
      <c r="S9" s="95"/>
      <c r="T9" s="187"/>
      <c r="U9" s="187"/>
      <c r="V9" s="96">
        <f t="shared" si="0"/>
        <v>0</v>
      </c>
    </row>
    <row r="10" spans="1:22">
      <c r="A10" s="93">
        <v>4</v>
      </c>
      <c r="B10" s="1" t="s">
        <v>53</v>
      </c>
      <c r="C10" s="94"/>
      <c r="D10" s="82"/>
      <c r="E10" s="82"/>
      <c r="F10" s="82"/>
      <c r="G10" s="82"/>
      <c r="H10" s="82"/>
      <c r="I10" s="82"/>
      <c r="J10" s="82"/>
      <c r="K10" s="82"/>
      <c r="L10" s="95"/>
      <c r="M10" s="94"/>
      <c r="N10" s="82"/>
      <c r="O10" s="82"/>
      <c r="P10" s="82"/>
      <c r="Q10" s="82"/>
      <c r="R10" s="82"/>
      <c r="S10" s="95"/>
      <c r="T10" s="187"/>
      <c r="U10" s="187"/>
      <c r="V10" s="96">
        <f t="shared" si="0"/>
        <v>0</v>
      </c>
    </row>
    <row r="11" spans="1:22">
      <c r="A11" s="93">
        <v>5</v>
      </c>
      <c r="B11" s="1" t="s">
        <v>54</v>
      </c>
      <c r="C11" s="94"/>
      <c r="D11" s="82"/>
      <c r="E11" s="82"/>
      <c r="F11" s="82"/>
      <c r="G11" s="82"/>
      <c r="H11" s="82"/>
      <c r="I11" s="82"/>
      <c r="J11" s="82"/>
      <c r="K11" s="82"/>
      <c r="L11" s="95"/>
      <c r="M11" s="94"/>
      <c r="N11" s="82"/>
      <c r="O11" s="82"/>
      <c r="P11" s="82"/>
      <c r="Q11" s="82"/>
      <c r="R11" s="82"/>
      <c r="S11" s="95"/>
      <c r="T11" s="187"/>
      <c r="U11" s="187"/>
      <c r="V11" s="96">
        <f t="shared" si="0"/>
        <v>0</v>
      </c>
    </row>
    <row r="12" spans="1:22">
      <c r="A12" s="93">
        <v>6</v>
      </c>
      <c r="B12" s="1" t="s">
        <v>55</v>
      </c>
      <c r="C12" s="94"/>
      <c r="D12" s="82"/>
      <c r="E12" s="82"/>
      <c r="F12" s="82"/>
      <c r="G12" s="82"/>
      <c r="H12" s="82"/>
      <c r="I12" s="82"/>
      <c r="J12" s="82"/>
      <c r="K12" s="82"/>
      <c r="L12" s="95"/>
      <c r="M12" s="94"/>
      <c r="N12" s="82"/>
      <c r="O12" s="82"/>
      <c r="P12" s="82"/>
      <c r="Q12" s="82"/>
      <c r="R12" s="82"/>
      <c r="S12" s="95"/>
      <c r="T12" s="187"/>
      <c r="U12" s="187"/>
      <c r="V12" s="96">
        <f t="shared" si="0"/>
        <v>0</v>
      </c>
    </row>
    <row r="13" spans="1:22">
      <c r="A13" s="93">
        <v>7</v>
      </c>
      <c r="B13" s="1" t="s">
        <v>56</v>
      </c>
      <c r="C13" s="94"/>
      <c r="D13" s="82"/>
      <c r="E13" s="82"/>
      <c r="F13" s="82"/>
      <c r="G13" s="82"/>
      <c r="H13" s="82"/>
      <c r="I13" s="82"/>
      <c r="J13" s="82"/>
      <c r="K13" s="82"/>
      <c r="L13" s="95"/>
      <c r="M13" s="94"/>
      <c r="N13" s="82"/>
      <c r="O13" s="82"/>
      <c r="P13" s="82"/>
      <c r="Q13" s="82"/>
      <c r="R13" s="82"/>
      <c r="S13" s="95"/>
      <c r="T13" s="187"/>
      <c r="U13" s="187"/>
      <c r="V13" s="96">
        <f t="shared" si="0"/>
        <v>0</v>
      </c>
    </row>
    <row r="14" spans="1:22">
      <c r="A14" s="93">
        <v>8</v>
      </c>
      <c r="B14" s="1" t="s">
        <v>57</v>
      </c>
      <c r="C14" s="94"/>
      <c r="D14" s="82"/>
      <c r="E14" s="82"/>
      <c r="F14" s="82"/>
      <c r="G14" s="82"/>
      <c r="H14" s="82"/>
      <c r="I14" s="82"/>
      <c r="J14" s="82"/>
      <c r="K14" s="82"/>
      <c r="L14" s="95"/>
      <c r="M14" s="94"/>
      <c r="N14" s="82"/>
      <c r="O14" s="82"/>
      <c r="P14" s="82"/>
      <c r="Q14" s="82"/>
      <c r="R14" s="82"/>
      <c r="S14" s="95"/>
      <c r="T14" s="187"/>
      <c r="U14" s="187"/>
      <c r="V14" s="96">
        <f t="shared" si="0"/>
        <v>0</v>
      </c>
    </row>
    <row r="15" spans="1:22">
      <c r="A15" s="93">
        <v>9</v>
      </c>
      <c r="B15" s="1" t="s">
        <v>58</v>
      </c>
      <c r="C15" s="94"/>
      <c r="D15" s="82"/>
      <c r="E15" s="82"/>
      <c r="F15" s="82"/>
      <c r="G15" s="82"/>
      <c r="H15" s="82"/>
      <c r="I15" s="82"/>
      <c r="J15" s="82"/>
      <c r="K15" s="82"/>
      <c r="L15" s="95"/>
      <c r="M15" s="94"/>
      <c r="N15" s="82"/>
      <c r="O15" s="82"/>
      <c r="P15" s="82"/>
      <c r="Q15" s="82"/>
      <c r="R15" s="82"/>
      <c r="S15" s="95"/>
      <c r="T15" s="187"/>
      <c r="U15" s="187"/>
      <c r="V15" s="96">
        <f t="shared" si="0"/>
        <v>0</v>
      </c>
    </row>
    <row r="16" spans="1:22">
      <c r="A16" s="93">
        <v>10</v>
      </c>
      <c r="B16" s="1" t="s">
        <v>59</v>
      </c>
      <c r="C16" s="94"/>
      <c r="D16" s="82"/>
      <c r="E16" s="82"/>
      <c r="F16" s="82"/>
      <c r="G16" s="82"/>
      <c r="H16" s="82"/>
      <c r="I16" s="82"/>
      <c r="J16" s="82"/>
      <c r="K16" s="82"/>
      <c r="L16" s="95"/>
      <c r="M16" s="94"/>
      <c r="N16" s="82"/>
      <c r="O16" s="82"/>
      <c r="P16" s="82"/>
      <c r="Q16" s="82"/>
      <c r="R16" s="82"/>
      <c r="S16" s="95"/>
      <c r="T16" s="187"/>
      <c r="U16" s="187"/>
      <c r="V16" s="96">
        <f t="shared" si="0"/>
        <v>0</v>
      </c>
    </row>
    <row r="17" spans="1:22">
      <c r="A17" s="93">
        <v>11</v>
      </c>
      <c r="B17" s="1" t="s">
        <v>60</v>
      </c>
      <c r="C17" s="94"/>
      <c r="D17" s="82"/>
      <c r="E17" s="82"/>
      <c r="F17" s="82"/>
      <c r="G17" s="82"/>
      <c r="H17" s="82"/>
      <c r="I17" s="82"/>
      <c r="J17" s="82"/>
      <c r="K17" s="82"/>
      <c r="L17" s="95"/>
      <c r="M17" s="94"/>
      <c r="N17" s="82"/>
      <c r="O17" s="82"/>
      <c r="P17" s="82"/>
      <c r="Q17" s="82"/>
      <c r="R17" s="82"/>
      <c r="S17" s="95"/>
      <c r="T17" s="187"/>
      <c r="U17" s="187"/>
      <c r="V17" s="96">
        <f t="shared" si="0"/>
        <v>0</v>
      </c>
    </row>
    <row r="18" spans="1:22">
      <c r="A18" s="93">
        <v>12</v>
      </c>
      <c r="B18" s="1" t="s">
        <v>61</v>
      </c>
      <c r="C18" s="94"/>
      <c r="D18" s="82"/>
      <c r="E18" s="82"/>
      <c r="F18" s="82"/>
      <c r="G18" s="82"/>
      <c r="H18" s="82"/>
      <c r="I18" s="82"/>
      <c r="J18" s="82"/>
      <c r="K18" s="82"/>
      <c r="L18" s="95"/>
      <c r="M18" s="94"/>
      <c r="N18" s="82"/>
      <c r="O18" s="82"/>
      <c r="P18" s="82"/>
      <c r="Q18" s="82"/>
      <c r="R18" s="82"/>
      <c r="S18" s="95"/>
      <c r="T18" s="187"/>
      <c r="U18" s="187"/>
      <c r="V18" s="96">
        <f t="shared" si="0"/>
        <v>0</v>
      </c>
    </row>
    <row r="19" spans="1:22">
      <c r="A19" s="93">
        <v>13</v>
      </c>
      <c r="B19" s="1" t="s">
        <v>62</v>
      </c>
      <c r="C19" s="94"/>
      <c r="D19" s="82"/>
      <c r="E19" s="82"/>
      <c r="F19" s="82"/>
      <c r="G19" s="82"/>
      <c r="H19" s="82"/>
      <c r="I19" s="82"/>
      <c r="J19" s="82"/>
      <c r="K19" s="82"/>
      <c r="L19" s="95"/>
      <c r="M19" s="94"/>
      <c r="N19" s="82"/>
      <c r="O19" s="82"/>
      <c r="P19" s="82"/>
      <c r="Q19" s="82"/>
      <c r="R19" s="82"/>
      <c r="S19" s="95"/>
      <c r="T19" s="187"/>
      <c r="U19" s="187"/>
      <c r="V19" s="96">
        <f t="shared" si="0"/>
        <v>0</v>
      </c>
    </row>
    <row r="20" spans="1:22">
      <c r="A20" s="93">
        <v>14</v>
      </c>
      <c r="B20" s="1" t="s">
        <v>63</v>
      </c>
      <c r="C20" s="94"/>
      <c r="D20" s="82"/>
      <c r="E20" s="82"/>
      <c r="F20" s="82"/>
      <c r="G20" s="82"/>
      <c r="H20" s="82"/>
      <c r="I20" s="82"/>
      <c r="J20" s="82"/>
      <c r="K20" s="82"/>
      <c r="L20" s="95"/>
      <c r="M20" s="94"/>
      <c r="N20" s="82"/>
      <c r="O20" s="82"/>
      <c r="P20" s="82"/>
      <c r="Q20" s="82"/>
      <c r="R20" s="82"/>
      <c r="S20" s="95"/>
      <c r="T20" s="187"/>
      <c r="U20" s="187"/>
      <c r="V20" s="96">
        <f t="shared" si="0"/>
        <v>0</v>
      </c>
    </row>
    <row r="21" spans="1:22" ht="13.5" thickBot="1">
      <c r="A21" s="83"/>
      <c r="B21" s="97" t="s">
        <v>64</v>
      </c>
      <c r="C21" s="98">
        <f>SUM(C7:C20)</f>
        <v>0</v>
      </c>
      <c r="D21" s="85">
        <f t="shared" ref="D21:V21" si="1">SUM(D7:D20)</f>
        <v>0</v>
      </c>
      <c r="E21" s="85">
        <f t="shared" si="1"/>
        <v>0</v>
      </c>
      <c r="F21" s="85">
        <f t="shared" si="1"/>
        <v>0</v>
      </c>
      <c r="G21" s="85">
        <f t="shared" si="1"/>
        <v>0</v>
      </c>
      <c r="H21" s="85">
        <f t="shared" si="1"/>
        <v>0</v>
      </c>
      <c r="I21" s="85">
        <f t="shared" si="1"/>
        <v>0</v>
      </c>
      <c r="J21" s="85">
        <f t="shared" si="1"/>
        <v>0</v>
      </c>
      <c r="K21" s="85">
        <f t="shared" si="1"/>
        <v>0</v>
      </c>
      <c r="L21" s="99">
        <f t="shared" si="1"/>
        <v>0</v>
      </c>
      <c r="M21" s="98">
        <f t="shared" si="1"/>
        <v>0</v>
      </c>
      <c r="N21" s="85">
        <f t="shared" si="1"/>
        <v>0</v>
      </c>
      <c r="O21" s="85">
        <f t="shared" si="1"/>
        <v>0</v>
      </c>
      <c r="P21" s="85">
        <f t="shared" si="1"/>
        <v>0</v>
      </c>
      <c r="Q21" s="85">
        <f t="shared" si="1"/>
        <v>0</v>
      </c>
      <c r="R21" s="85">
        <f t="shared" si="1"/>
        <v>0</v>
      </c>
      <c r="S21" s="99">
        <f>SUM(S7:S20)</f>
        <v>0</v>
      </c>
      <c r="T21" s="99">
        <f>SUM(T7:T20)</f>
        <v>0</v>
      </c>
      <c r="U21" s="99">
        <f t="shared" ref="U21" si="2">SUM(U7:U20)</f>
        <v>0</v>
      </c>
      <c r="V21" s="100">
        <f t="shared" si="1"/>
        <v>0</v>
      </c>
    </row>
    <row r="24" spans="1:22">
      <c r="C24" s="26"/>
      <c r="D24" s="26"/>
      <c r="E24" s="26"/>
    </row>
    <row r="25" spans="1:22">
      <c r="A25" s="45"/>
      <c r="B25" s="45"/>
      <c r="D25" s="26"/>
      <c r="E25" s="26"/>
    </row>
    <row r="26" spans="1:22">
      <c r="A26" s="45"/>
      <c r="B26" s="27"/>
      <c r="D26" s="26"/>
      <c r="E26" s="26"/>
    </row>
    <row r="27" spans="1:22">
      <c r="A27" s="45"/>
      <c r="B27" s="45"/>
      <c r="D27" s="26"/>
      <c r="E27" s="26"/>
    </row>
    <row r="28" spans="1:22">
      <c r="A28" s="45"/>
      <c r="B28" s="27"/>
      <c r="D28" s="26"/>
      <c r="E28" s="2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130" zoomScaleNormal="130" workbookViewId="0">
      <pane xSplit="1" ySplit="7" topLeftCell="C8" activePane="bottomRight" state="frozen"/>
      <selection activeCell="B9" sqref="B9"/>
      <selection pane="topRight" activeCell="B9" sqref="B9"/>
      <selection pane="bottomLeft" activeCell="B9" sqref="B9"/>
      <selection pane="bottomRight" activeCell="I28" sqref="I28"/>
    </sheetView>
  </sheetViews>
  <sheetFormatPr defaultColWidth="9.140625" defaultRowHeight="12.75"/>
  <cols>
    <col min="1" max="1" width="10.5703125" style="4" bestFit="1" customWidth="1"/>
    <col min="2" max="2" width="101.85546875" style="4" customWidth="1"/>
    <col min="3" max="3" width="13.7109375" style="167" customWidth="1"/>
    <col min="4" max="4" width="14.85546875" style="167" bestFit="1" customWidth="1"/>
    <col min="5" max="5" width="17.7109375" style="167" customWidth="1"/>
    <col min="6" max="6" width="15.85546875" style="167" customWidth="1"/>
    <col min="7" max="7" width="17.42578125" style="167" customWidth="1"/>
    <col min="8" max="8" width="15.28515625" style="167" customWidth="1"/>
    <col min="9" max="16384" width="9.140625" style="19"/>
  </cols>
  <sheetData>
    <row r="1" spans="1:9">
      <c r="A1" s="2" t="s">
        <v>30</v>
      </c>
      <c r="B1" s="4" t="str">
        <f>'Info '!C2</f>
        <v>JSC Silk Bank</v>
      </c>
      <c r="C1" s="3"/>
    </row>
    <row r="2" spans="1:9">
      <c r="A2" s="2" t="s">
        <v>31</v>
      </c>
      <c r="B2" s="526">
        <f>'1. key ratios '!B2</f>
        <v>45473</v>
      </c>
      <c r="C2" s="309"/>
    </row>
    <row r="4" spans="1:9" ht="13.5" thickBot="1">
      <c r="A4" s="2" t="s">
        <v>150</v>
      </c>
      <c r="B4" s="86" t="s">
        <v>252</v>
      </c>
    </row>
    <row r="5" spans="1:9">
      <c r="A5" s="87"/>
      <c r="B5" s="101"/>
      <c r="C5" s="188" t="s">
        <v>0</v>
      </c>
      <c r="D5" s="188" t="s">
        <v>1</v>
      </c>
      <c r="E5" s="188" t="s">
        <v>2</v>
      </c>
      <c r="F5" s="188" t="s">
        <v>3</v>
      </c>
      <c r="G5" s="189" t="s">
        <v>4</v>
      </c>
      <c r="H5" s="190" t="s">
        <v>5</v>
      </c>
      <c r="I5" s="102"/>
    </row>
    <row r="6" spans="1:9" s="102" customFormat="1" ht="12.75" customHeight="1">
      <c r="A6" s="103"/>
      <c r="B6" s="739" t="s">
        <v>149</v>
      </c>
      <c r="C6" s="725" t="s">
        <v>245</v>
      </c>
      <c r="D6" s="741" t="s">
        <v>244</v>
      </c>
      <c r="E6" s="742"/>
      <c r="F6" s="725" t="s">
        <v>249</v>
      </c>
      <c r="G6" s="725" t="s">
        <v>250</v>
      </c>
      <c r="H6" s="737" t="s">
        <v>248</v>
      </c>
    </row>
    <row r="7" spans="1:9" ht="38.25">
      <c r="A7" s="105"/>
      <c r="B7" s="740"/>
      <c r="C7" s="726"/>
      <c r="D7" s="191" t="s">
        <v>247</v>
      </c>
      <c r="E7" s="191" t="s">
        <v>246</v>
      </c>
      <c r="F7" s="726"/>
      <c r="G7" s="726"/>
      <c r="H7" s="738"/>
      <c r="I7" s="102"/>
    </row>
    <row r="8" spans="1:9">
      <c r="A8" s="103">
        <v>1</v>
      </c>
      <c r="B8" s="1" t="s">
        <v>51</v>
      </c>
      <c r="C8" s="192">
        <v>28525132.902955901</v>
      </c>
      <c r="D8" s="192"/>
      <c r="E8" s="192"/>
      <c r="F8" s="192">
        <v>3040490.7799999979</v>
      </c>
      <c r="G8" s="193">
        <v>3040490.7799999979</v>
      </c>
      <c r="H8" s="195">
        <v>0.10658989005744225</v>
      </c>
    </row>
    <row r="9" spans="1:9" ht="15" customHeight="1">
      <c r="A9" s="103">
        <v>2</v>
      </c>
      <c r="B9" s="1" t="s">
        <v>52</v>
      </c>
      <c r="C9" s="192">
        <v>0</v>
      </c>
      <c r="D9" s="192"/>
      <c r="E9" s="192"/>
      <c r="F9" s="192">
        <v>0</v>
      </c>
      <c r="G9" s="193">
        <v>0</v>
      </c>
      <c r="H9" s="195" t="e">
        <v>#DIV/0!</v>
      </c>
    </row>
    <row r="10" spans="1:9">
      <c r="A10" s="103">
        <v>3</v>
      </c>
      <c r="B10" s="1" t="s">
        <v>165</v>
      </c>
      <c r="C10" s="192">
        <v>0</v>
      </c>
      <c r="D10" s="192"/>
      <c r="E10" s="192"/>
      <c r="F10" s="192">
        <v>0</v>
      </c>
      <c r="G10" s="193">
        <v>0</v>
      </c>
      <c r="H10" s="195" t="e">
        <v>#DIV/0!</v>
      </c>
    </row>
    <row r="11" spans="1:9">
      <c r="A11" s="103">
        <v>4</v>
      </c>
      <c r="B11" s="1" t="s">
        <v>53</v>
      </c>
      <c r="C11" s="192">
        <v>0</v>
      </c>
      <c r="D11" s="192"/>
      <c r="E11" s="192"/>
      <c r="F11" s="192">
        <v>0</v>
      </c>
      <c r="G11" s="193">
        <v>0</v>
      </c>
      <c r="H11" s="195" t="e">
        <v>#DIV/0!</v>
      </c>
    </row>
    <row r="12" spans="1:9">
      <c r="A12" s="103">
        <v>5</v>
      </c>
      <c r="B12" s="1" t="s">
        <v>54</v>
      </c>
      <c r="C12" s="192">
        <v>0</v>
      </c>
      <c r="D12" s="192"/>
      <c r="E12" s="192"/>
      <c r="F12" s="192">
        <v>0</v>
      </c>
      <c r="G12" s="193">
        <v>0</v>
      </c>
      <c r="H12" s="195" t="e">
        <v>#DIV/0!</v>
      </c>
    </row>
    <row r="13" spans="1:9">
      <c r="A13" s="103">
        <v>6</v>
      </c>
      <c r="B13" s="1" t="s">
        <v>55</v>
      </c>
      <c r="C13" s="192">
        <v>53340612.030000009</v>
      </c>
      <c r="D13" s="192"/>
      <c r="E13" s="192"/>
      <c r="F13" s="192">
        <v>20054766.334000006</v>
      </c>
      <c r="G13" s="193">
        <v>20054766.334000006</v>
      </c>
      <c r="H13" s="195">
        <v>0.37597555728683307</v>
      </c>
    </row>
    <row r="14" spans="1:9">
      <c r="A14" s="103">
        <v>7</v>
      </c>
      <c r="B14" s="1" t="s">
        <v>56</v>
      </c>
      <c r="C14" s="192">
        <v>65259092.979999997</v>
      </c>
      <c r="D14" s="192">
        <v>10086764.184646253</v>
      </c>
      <c r="E14" s="192">
        <v>5787333.593861334</v>
      </c>
      <c r="F14" s="192">
        <v>65259092.979999997</v>
      </c>
      <c r="G14" s="193">
        <v>65259092.979999997</v>
      </c>
      <c r="H14" s="195">
        <v>0.91854152456429738</v>
      </c>
    </row>
    <row r="15" spans="1:9">
      <c r="A15" s="103">
        <v>8</v>
      </c>
      <c r="B15" s="1" t="s">
        <v>57</v>
      </c>
      <c r="C15" s="192">
        <v>20532955.57</v>
      </c>
      <c r="D15" s="192"/>
      <c r="E15" s="192"/>
      <c r="F15" s="192">
        <v>20532955.57</v>
      </c>
      <c r="G15" s="193">
        <v>20532955.57</v>
      </c>
      <c r="H15" s="195">
        <v>1</v>
      </c>
    </row>
    <row r="16" spans="1:9">
      <c r="A16" s="103">
        <v>9</v>
      </c>
      <c r="B16" s="1" t="s">
        <v>58</v>
      </c>
      <c r="C16" s="192">
        <v>0</v>
      </c>
      <c r="D16" s="192"/>
      <c r="E16" s="192"/>
      <c r="F16" s="192">
        <v>0</v>
      </c>
      <c r="G16" s="193">
        <v>0</v>
      </c>
      <c r="H16" s="195" t="e">
        <v>#DIV/0!</v>
      </c>
    </row>
    <row r="17" spans="1:8">
      <c r="A17" s="103">
        <v>10</v>
      </c>
      <c r="B17" s="1" t="s">
        <v>59</v>
      </c>
      <c r="C17" s="192">
        <v>130080.95</v>
      </c>
      <c r="D17" s="192"/>
      <c r="E17" s="192"/>
      <c r="F17" s="192">
        <v>130080.95</v>
      </c>
      <c r="G17" s="193">
        <v>130080.95</v>
      </c>
      <c r="H17" s="195">
        <v>1</v>
      </c>
    </row>
    <row r="18" spans="1:8">
      <c r="A18" s="103">
        <v>11</v>
      </c>
      <c r="B18" s="1" t="s">
        <v>60</v>
      </c>
      <c r="C18" s="192">
        <v>0</v>
      </c>
      <c r="D18" s="192"/>
      <c r="E18" s="192"/>
      <c r="F18" s="192">
        <v>0</v>
      </c>
      <c r="G18" s="193">
        <v>0</v>
      </c>
      <c r="H18" s="195" t="e">
        <v>#DIV/0!</v>
      </c>
    </row>
    <row r="19" spans="1:8">
      <c r="A19" s="103">
        <v>12</v>
      </c>
      <c r="B19" s="1" t="s">
        <v>61</v>
      </c>
      <c r="C19" s="192">
        <v>0</v>
      </c>
      <c r="D19" s="192"/>
      <c r="E19" s="192"/>
      <c r="F19" s="192">
        <v>0</v>
      </c>
      <c r="G19" s="193">
        <v>0</v>
      </c>
      <c r="H19" s="195" t="e">
        <v>#DIV/0!</v>
      </c>
    </row>
    <row r="20" spans="1:8">
      <c r="A20" s="103">
        <v>13</v>
      </c>
      <c r="B20" s="1" t="s">
        <v>144</v>
      </c>
      <c r="C20" s="192">
        <v>0</v>
      </c>
      <c r="D20" s="192"/>
      <c r="E20" s="192"/>
      <c r="F20" s="192">
        <v>0</v>
      </c>
      <c r="G20" s="193">
        <v>0</v>
      </c>
      <c r="H20" s="195" t="e">
        <v>#DIV/0!</v>
      </c>
    </row>
    <row r="21" spans="1:8">
      <c r="A21" s="103">
        <v>14</v>
      </c>
      <c r="B21" s="1" t="s">
        <v>63</v>
      </c>
      <c r="C21" s="192">
        <v>34153195.712211363</v>
      </c>
      <c r="D21" s="192"/>
      <c r="E21" s="192"/>
      <c r="F21" s="192">
        <v>30750475.564211361</v>
      </c>
      <c r="G21" s="193">
        <v>30750475.564211361</v>
      </c>
      <c r="H21" s="195">
        <v>0.90036890905692402</v>
      </c>
    </row>
    <row r="22" spans="1:8" ht="13.5" thickBot="1">
      <c r="A22" s="106"/>
      <c r="B22" s="107" t="s">
        <v>64</v>
      </c>
      <c r="C22" s="194">
        <v>201941070.14516726</v>
      </c>
      <c r="D22" s="194">
        <v>10086764.184646253</v>
      </c>
      <c r="E22" s="194">
        <v>5787333.593861334</v>
      </c>
      <c r="F22" s="194">
        <v>139767862.17821136</v>
      </c>
      <c r="G22" s="194">
        <v>139767862.17821136</v>
      </c>
      <c r="H22" s="196">
        <v>0.67283943679557279</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Normal="100" workbookViewId="0">
      <pane xSplit="2" ySplit="6" topLeftCell="C7" activePane="bottomRight" state="frozen"/>
      <selection pane="topRight" activeCell="C1" sqref="C1"/>
      <selection pane="bottomLeft" activeCell="A6" sqref="A6"/>
      <selection pane="bottomRight" activeCell="H33" sqref="H33"/>
    </sheetView>
  </sheetViews>
  <sheetFormatPr defaultColWidth="9.140625" defaultRowHeight="12.75"/>
  <cols>
    <col min="1" max="1" width="10.5703125" style="167" bestFit="1" customWidth="1"/>
    <col min="2" max="2" width="77.7109375" style="167" customWidth="1"/>
    <col min="3" max="11" width="15.140625" style="167" customWidth="1"/>
    <col min="12" max="16384" width="9.140625" style="167"/>
  </cols>
  <sheetData>
    <row r="1" spans="1:11">
      <c r="A1" s="167" t="s">
        <v>30</v>
      </c>
      <c r="B1" s="3" t="str">
        <f>'Info '!C2</f>
        <v>JSC Silk Bank</v>
      </c>
    </row>
    <row r="2" spans="1:11">
      <c r="A2" s="167" t="s">
        <v>31</v>
      </c>
      <c r="B2" s="526">
        <f>'1. key ratios '!B2</f>
        <v>45473</v>
      </c>
    </row>
    <row r="4" spans="1:11" ht="13.5" thickBot="1">
      <c r="A4" s="167" t="s">
        <v>146</v>
      </c>
      <c r="B4" s="225" t="s">
        <v>253</v>
      </c>
    </row>
    <row r="5" spans="1:11" ht="30" customHeight="1">
      <c r="A5" s="743"/>
      <c r="B5" s="744"/>
      <c r="C5" s="745" t="s">
        <v>305</v>
      </c>
      <c r="D5" s="745"/>
      <c r="E5" s="745"/>
      <c r="F5" s="745" t="s">
        <v>306</v>
      </c>
      <c r="G5" s="745"/>
      <c r="H5" s="745"/>
      <c r="I5" s="745" t="s">
        <v>307</v>
      </c>
      <c r="J5" s="745"/>
      <c r="K5" s="746"/>
    </row>
    <row r="6" spans="1:11">
      <c r="A6" s="208"/>
      <c r="B6" s="670"/>
      <c r="C6" s="392" t="s">
        <v>32</v>
      </c>
      <c r="D6" s="392" t="s">
        <v>33</v>
      </c>
      <c r="E6" s="392" t="s">
        <v>34</v>
      </c>
      <c r="F6" s="392" t="s">
        <v>32</v>
      </c>
      <c r="G6" s="392" t="s">
        <v>33</v>
      </c>
      <c r="H6" s="392" t="s">
        <v>34</v>
      </c>
      <c r="I6" s="392" t="s">
        <v>32</v>
      </c>
      <c r="J6" s="392" t="s">
        <v>33</v>
      </c>
      <c r="K6" s="671" t="s">
        <v>34</v>
      </c>
    </row>
    <row r="7" spans="1:11">
      <c r="A7" s="209" t="s">
        <v>256</v>
      </c>
      <c r="B7" s="672"/>
      <c r="C7" s="672"/>
      <c r="D7" s="672"/>
      <c r="E7" s="672"/>
      <c r="F7" s="672"/>
      <c r="G7" s="672"/>
      <c r="H7" s="672"/>
      <c r="I7" s="672"/>
      <c r="J7" s="672"/>
      <c r="K7" s="210"/>
    </row>
    <row r="8" spans="1:11">
      <c r="A8" s="211">
        <v>1</v>
      </c>
      <c r="B8" s="212" t="s">
        <v>254</v>
      </c>
      <c r="C8" s="673"/>
      <c r="D8" s="673"/>
      <c r="E8" s="673"/>
      <c r="F8" s="615">
        <v>52731128.479999997</v>
      </c>
      <c r="G8" s="615">
        <v>13042966.549999999</v>
      </c>
      <c r="H8" s="615">
        <v>65774095.029999994</v>
      </c>
      <c r="I8" s="615">
        <v>24448966.759999998</v>
      </c>
      <c r="J8" s="615">
        <v>4972866.91</v>
      </c>
      <c r="K8" s="616">
        <v>29421833.669999998</v>
      </c>
    </row>
    <row r="9" spans="1:11">
      <c r="A9" s="209" t="s">
        <v>257</v>
      </c>
      <c r="B9" s="672"/>
      <c r="C9" s="674"/>
      <c r="D9" s="674"/>
      <c r="E9" s="674"/>
      <c r="F9" s="674"/>
      <c r="G9" s="674"/>
      <c r="H9" s="674"/>
      <c r="I9" s="674"/>
      <c r="J9" s="674"/>
      <c r="K9" s="617"/>
    </row>
    <row r="10" spans="1:11">
      <c r="A10" s="213">
        <v>2</v>
      </c>
      <c r="B10" s="675" t="s">
        <v>265</v>
      </c>
      <c r="C10" s="676">
        <v>22601931.049999997</v>
      </c>
      <c r="D10" s="677">
        <v>15888495.6</v>
      </c>
      <c r="E10" s="677">
        <v>38490426.649999999</v>
      </c>
      <c r="F10" s="677">
        <v>1062962.5306500001</v>
      </c>
      <c r="G10" s="677">
        <v>1829199.1079000004</v>
      </c>
      <c r="H10" s="677">
        <v>2892161.6385500003</v>
      </c>
      <c r="I10" s="677">
        <v>2431244.2140000002</v>
      </c>
      <c r="J10" s="677">
        <v>1464054.1059999999</v>
      </c>
      <c r="K10" s="618">
        <v>3895298.3200000003</v>
      </c>
    </row>
    <row r="11" spans="1:11">
      <c r="A11" s="213">
        <v>3</v>
      </c>
      <c r="B11" s="675" t="s">
        <v>259</v>
      </c>
      <c r="C11" s="676">
        <v>72825523.389999986</v>
      </c>
      <c r="D11" s="677">
        <v>5872365.8899999987</v>
      </c>
      <c r="E11" s="677">
        <v>78697889.279999986</v>
      </c>
      <c r="F11" s="677">
        <v>20457372.923499998</v>
      </c>
      <c r="G11" s="677">
        <v>3231780.6465000007</v>
      </c>
      <c r="H11" s="677">
        <v>23689153.57</v>
      </c>
      <c r="I11" s="677">
        <v>6998052.818</v>
      </c>
      <c r="J11" s="677">
        <v>40512.861000000034</v>
      </c>
      <c r="K11" s="618">
        <v>7038565.6789999995</v>
      </c>
    </row>
    <row r="12" spans="1:11">
      <c r="A12" s="213">
        <v>4</v>
      </c>
      <c r="B12" s="675" t="s">
        <v>260</v>
      </c>
      <c r="C12" s="676">
        <v>58756.23</v>
      </c>
      <c r="D12" s="677">
        <v>0</v>
      </c>
      <c r="E12" s="677">
        <v>58756.23</v>
      </c>
      <c r="F12" s="677">
        <v>0</v>
      </c>
      <c r="G12" s="677">
        <v>0</v>
      </c>
      <c r="H12" s="677">
        <v>0</v>
      </c>
      <c r="I12" s="677">
        <v>0</v>
      </c>
      <c r="J12" s="677">
        <v>0</v>
      </c>
      <c r="K12" s="618">
        <v>0</v>
      </c>
    </row>
    <row r="13" spans="1:11">
      <c r="A13" s="213">
        <v>5</v>
      </c>
      <c r="B13" s="675" t="s">
        <v>268</v>
      </c>
      <c r="C13" s="676">
        <v>2618024.9299999997</v>
      </c>
      <c r="D13" s="677">
        <v>3357975.3500000006</v>
      </c>
      <c r="E13" s="677">
        <v>5976000.2800000003</v>
      </c>
      <c r="F13" s="677">
        <v>715055.09729999991</v>
      </c>
      <c r="G13" s="677">
        <v>752580.54799999995</v>
      </c>
      <c r="H13" s="677">
        <v>1467635.6453</v>
      </c>
      <c r="I13" s="677">
        <v>197821.26949999999</v>
      </c>
      <c r="J13" s="677">
        <v>228099.87450000003</v>
      </c>
      <c r="K13" s="618">
        <v>425921.14400000003</v>
      </c>
    </row>
    <row r="14" spans="1:11">
      <c r="A14" s="213">
        <v>6</v>
      </c>
      <c r="B14" s="675" t="s">
        <v>300</v>
      </c>
      <c r="C14" s="676">
        <v>0</v>
      </c>
      <c r="D14" s="677">
        <v>0</v>
      </c>
      <c r="E14" s="677">
        <v>0</v>
      </c>
      <c r="F14" s="677">
        <v>0</v>
      </c>
      <c r="G14" s="677">
        <v>0</v>
      </c>
      <c r="H14" s="677">
        <v>0</v>
      </c>
      <c r="I14" s="677">
        <v>0</v>
      </c>
      <c r="J14" s="677">
        <v>0</v>
      </c>
      <c r="K14" s="618">
        <v>0</v>
      </c>
    </row>
    <row r="15" spans="1:11">
      <c r="A15" s="213">
        <v>7</v>
      </c>
      <c r="B15" s="675" t="s">
        <v>301</v>
      </c>
      <c r="C15" s="676">
        <v>3270330.7599999993</v>
      </c>
      <c r="D15" s="677">
        <v>21619566.189999998</v>
      </c>
      <c r="E15" s="677">
        <v>24889896.949999996</v>
      </c>
      <c r="F15" s="677">
        <v>2400412.9899999998</v>
      </c>
      <c r="G15" s="677">
        <v>1662696.91</v>
      </c>
      <c r="H15" s="677">
        <v>4063109.8999999994</v>
      </c>
      <c r="I15" s="677">
        <v>2400412.9899999998</v>
      </c>
      <c r="J15" s="677">
        <v>1662696.91</v>
      </c>
      <c r="K15" s="618">
        <v>4063109.8999999994</v>
      </c>
    </row>
    <row r="16" spans="1:11">
      <c r="A16" s="213">
        <v>8</v>
      </c>
      <c r="B16" s="678" t="s">
        <v>261</v>
      </c>
      <c r="C16" s="676">
        <v>101374566.36</v>
      </c>
      <c r="D16" s="677">
        <v>46738403.030000001</v>
      </c>
      <c r="E16" s="677">
        <v>148112969.38999999</v>
      </c>
      <c r="F16" s="677">
        <v>24635803.541449998</v>
      </c>
      <c r="G16" s="677">
        <v>7476257.2124000005</v>
      </c>
      <c r="H16" s="677">
        <v>32112060.753849998</v>
      </c>
      <c r="I16" s="677">
        <v>12027531.2915</v>
      </c>
      <c r="J16" s="677">
        <v>3395363.7515000002</v>
      </c>
      <c r="K16" s="618">
        <v>15422895.042999998</v>
      </c>
    </row>
    <row r="17" spans="1:11">
      <c r="A17" s="209" t="s">
        <v>258</v>
      </c>
      <c r="B17" s="672"/>
      <c r="C17" s="674"/>
      <c r="D17" s="674"/>
      <c r="E17" s="674"/>
      <c r="F17" s="674"/>
      <c r="G17" s="674"/>
      <c r="H17" s="674"/>
      <c r="I17" s="674"/>
      <c r="J17" s="674"/>
      <c r="K17" s="617"/>
    </row>
    <row r="18" spans="1:11">
      <c r="A18" s="213">
        <v>9</v>
      </c>
      <c r="B18" s="675" t="s">
        <v>264</v>
      </c>
      <c r="C18" s="676">
        <v>0</v>
      </c>
      <c r="D18" s="677">
        <v>0</v>
      </c>
      <c r="E18" s="677">
        <v>0</v>
      </c>
      <c r="F18" s="677">
        <v>0</v>
      </c>
      <c r="G18" s="677">
        <v>0</v>
      </c>
      <c r="H18" s="677">
        <v>0</v>
      </c>
      <c r="I18" s="677">
        <v>0</v>
      </c>
      <c r="J18" s="677">
        <v>0</v>
      </c>
      <c r="K18" s="618">
        <v>0</v>
      </c>
    </row>
    <row r="19" spans="1:11">
      <c r="A19" s="213">
        <v>10</v>
      </c>
      <c r="B19" s="675" t="s">
        <v>302</v>
      </c>
      <c r="C19" s="676">
        <v>72943073.519999996</v>
      </c>
      <c r="D19" s="677">
        <v>32791010.579999998</v>
      </c>
      <c r="E19" s="677">
        <v>105734084.09999999</v>
      </c>
      <c r="F19" s="677">
        <v>510395.65</v>
      </c>
      <c r="G19" s="677">
        <v>305266.51500000001</v>
      </c>
      <c r="H19" s="677">
        <v>815662.16500000004</v>
      </c>
      <c r="I19" s="677">
        <v>29458488.93</v>
      </c>
      <c r="J19" s="677">
        <v>8751670.9549999982</v>
      </c>
      <c r="K19" s="618">
        <v>38210159.884999998</v>
      </c>
    </row>
    <row r="20" spans="1:11">
      <c r="A20" s="213">
        <v>11</v>
      </c>
      <c r="B20" s="675" t="s">
        <v>263</v>
      </c>
      <c r="C20" s="676">
        <v>28242074.400000002</v>
      </c>
      <c r="D20" s="677">
        <v>1821075.23</v>
      </c>
      <c r="E20" s="677">
        <v>30063149.630000003</v>
      </c>
      <c r="F20" s="677">
        <v>322771.13</v>
      </c>
      <c r="G20" s="677">
        <v>1382190.43</v>
      </c>
      <c r="H20" s="677">
        <v>1704961.56</v>
      </c>
      <c r="I20" s="677">
        <v>322771.13</v>
      </c>
      <c r="J20" s="677">
        <v>1382190.43</v>
      </c>
      <c r="K20" s="618">
        <v>1704961.56</v>
      </c>
    </row>
    <row r="21" spans="1:11" ht="13.5" thickBot="1">
      <c r="A21" s="214">
        <v>12</v>
      </c>
      <c r="B21" s="215" t="s">
        <v>262</v>
      </c>
      <c r="C21" s="619">
        <v>101185147.92</v>
      </c>
      <c r="D21" s="620">
        <v>34612085.809999995</v>
      </c>
      <c r="E21" s="619">
        <v>135797233.72999999</v>
      </c>
      <c r="F21" s="620">
        <v>833166.78</v>
      </c>
      <c r="G21" s="620">
        <v>1687456.9449999998</v>
      </c>
      <c r="H21" s="620">
        <v>2520623.7249999996</v>
      </c>
      <c r="I21" s="620">
        <v>29781260.059999999</v>
      </c>
      <c r="J21" s="620">
        <v>10133861.384999998</v>
      </c>
      <c r="K21" s="621">
        <v>39915121.445</v>
      </c>
    </row>
    <row r="22" spans="1:11" ht="38.25" customHeight="1" thickBot="1">
      <c r="A22" s="216"/>
      <c r="B22" s="679"/>
      <c r="C22" s="680"/>
      <c r="D22" s="680"/>
      <c r="E22" s="680"/>
      <c r="F22" s="747" t="s">
        <v>304</v>
      </c>
      <c r="G22" s="748"/>
      <c r="H22" s="748"/>
      <c r="I22" s="747" t="s">
        <v>269</v>
      </c>
      <c r="J22" s="748"/>
      <c r="K22" s="749"/>
    </row>
    <row r="23" spans="1:11">
      <c r="A23" s="217">
        <v>13</v>
      </c>
      <c r="B23" s="218" t="s">
        <v>254</v>
      </c>
      <c r="C23" s="622"/>
      <c r="D23" s="622"/>
      <c r="E23" s="622"/>
      <c r="F23" s="623">
        <v>52731128.479999997</v>
      </c>
      <c r="G23" s="623">
        <v>13042966.549999999</v>
      </c>
      <c r="H23" s="623">
        <v>65774095.029999994</v>
      </c>
      <c r="I23" s="623">
        <v>24448966.759999998</v>
      </c>
      <c r="J23" s="623">
        <v>4972866.91</v>
      </c>
      <c r="K23" s="624">
        <v>29421833.669999998</v>
      </c>
    </row>
    <row r="24" spans="1:11" ht="13.5" thickBot="1">
      <c r="A24" s="219">
        <v>14</v>
      </c>
      <c r="B24" s="681" t="s">
        <v>266</v>
      </c>
      <c r="C24" s="625"/>
      <c r="D24" s="626"/>
      <c r="E24" s="627"/>
      <c r="F24" s="682">
        <v>23802636.761449993</v>
      </c>
      <c r="G24" s="682">
        <v>5788800.2674000002</v>
      </c>
      <c r="H24" s="682">
        <v>29591437.028849997</v>
      </c>
      <c r="I24" s="682">
        <v>3006882.8228749996</v>
      </c>
      <c r="J24" s="682">
        <v>848840.93787500006</v>
      </c>
      <c r="K24" s="628">
        <v>3855723.7607499994</v>
      </c>
    </row>
    <row r="25" spans="1:11" ht="13.5" thickBot="1">
      <c r="A25" s="223">
        <v>15</v>
      </c>
      <c r="B25" s="224" t="s">
        <v>267</v>
      </c>
      <c r="C25" s="629"/>
      <c r="D25" s="629"/>
      <c r="E25" s="629"/>
      <c r="F25" s="630">
        <v>2.2153481989609523</v>
      </c>
      <c r="G25" s="630">
        <v>2.253138119733082</v>
      </c>
      <c r="H25" s="630">
        <v>2.2227408207946753</v>
      </c>
      <c r="I25" s="630">
        <v>8.1310008404728507</v>
      </c>
      <c r="J25" s="630">
        <v>5.858420215275129</v>
      </c>
      <c r="K25" s="631">
        <v>7.6306902401838519</v>
      </c>
    </row>
    <row r="27" spans="1:11" ht="38.25">
      <c r="B27" s="207"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workbookViewId="0">
      <pane xSplit="1" ySplit="5" topLeftCell="B6" activePane="bottomRight" state="frozen"/>
      <selection pane="topRight" activeCell="B1" sqref="B1"/>
      <selection pane="bottomLeft" activeCell="A5" sqref="A5"/>
      <selection pane="bottomRight" activeCell="L30" sqref="L30"/>
    </sheetView>
  </sheetViews>
  <sheetFormatPr defaultColWidth="9.140625" defaultRowHeight="12.75"/>
  <cols>
    <col min="1" max="1" width="10.5703125" style="4" bestFit="1" customWidth="1"/>
    <col min="2" max="2" width="39.85546875" style="4" customWidth="1"/>
    <col min="3" max="3" width="12.5703125" style="4" bestFit="1" customWidth="1"/>
    <col min="4" max="4" width="11.42578125" style="4" customWidth="1"/>
    <col min="5" max="5" width="18.28515625" style="4" bestFit="1" customWidth="1"/>
    <col min="6" max="13" width="12.7109375" style="4" customWidth="1"/>
    <col min="14" max="14" width="15.7109375" style="4" customWidth="1"/>
    <col min="15" max="16384" width="9.140625" style="19"/>
  </cols>
  <sheetData>
    <row r="1" spans="1:14">
      <c r="A1" s="4" t="s">
        <v>30</v>
      </c>
      <c r="B1" s="3" t="str">
        <f>'Info '!C2</f>
        <v>JSC Silk Bank</v>
      </c>
    </row>
    <row r="2" spans="1:14" ht="14.25" customHeight="1">
      <c r="A2" s="4" t="s">
        <v>31</v>
      </c>
      <c r="B2" s="526">
        <f>'1. key ratios '!B2</f>
        <v>45473</v>
      </c>
    </row>
    <row r="3" spans="1:14" ht="14.25" customHeight="1"/>
    <row r="4" spans="1:14" ht="13.5" thickBot="1">
      <c r="A4" s="4" t="s">
        <v>162</v>
      </c>
      <c r="B4" s="161" t="s">
        <v>28</v>
      </c>
    </row>
    <row r="5" spans="1:14" s="113" customFormat="1">
      <c r="A5" s="109"/>
      <c r="B5" s="110"/>
      <c r="C5" s="111" t="s">
        <v>0</v>
      </c>
      <c r="D5" s="111" t="s">
        <v>1</v>
      </c>
      <c r="E5" s="111" t="s">
        <v>2</v>
      </c>
      <c r="F5" s="111" t="s">
        <v>3</v>
      </c>
      <c r="G5" s="111" t="s">
        <v>4</v>
      </c>
      <c r="H5" s="111" t="s">
        <v>5</v>
      </c>
      <c r="I5" s="111" t="s">
        <v>8</v>
      </c>
      <c r="J5" s="111" t="s">
        <v>9</v>
      </c>
      <c r="K5" s="111" t="s">
        <v>10</v>
      </c>
      <c r="L5" s="111" t="s">
        <v>11</v>
      </c>
      <c r="M5" s="111" t="s">
        <v>12</v>
      </c>
      <c r="N5" s="112" t="s">
        <v>13</v>
      </c>
    </row>
    <row r="6" spans="1:14" ht="62.25" customHeight="1">
      <c r="A6" s="114"/>
      <c r="B6" s="115"/>
      <c r="C6" s="116" t="s">
        <v>161</v>
      </c>
      <c r="D6" s="117" t="s">
        <v>160</v>
      </c>
      <c r="E6" s="118" t="s">
        <v>159</v>
      </c>
      <c r="F6" s="119">
        <v>0</v>
      </c>
      <c r="G6" s="119">
        <v>0.2</v>
      </c>
      <c r="H6" s="119">
        <v>0.35</v>
      </c>
      <c r="I6" s="119">
        <v>0.5</v>
      </c>
      <c r="J6" s="119">
        <v>0.75</v>
      </c>
      <c r="K6" s="119">
        <v>1</v>
      </c>
      <c r="L6" s="119">
        <v>1.5</v>
      </c>
      <c r="M6" s="119">
        <v>2.5</v>
      </c>
      <c r="N6" s="160" t="s">
        <v>168</v>
      </c>
    </row>
    <row r="7" spans="1:14" ht="15">
      <c r="A7" s="120">
        <v>1</v>
      </c>
      <c r="B7" s="121" t="s">
        <v>158</v>
      </c>
      <c r="C7" s="122">
        <f>SUM(C8:C13)</f>
        <v>37400500</v>
      </c>
      <c r="D7" s="115"/>
      <c r="E7" s="123">
        <f t="shared" ref="E7:M7" si="0">SUM(E8:E13)</f>
        <v>748010</v>
      </c>
      <c r="F7" s="124">
        <f>SUM(F8:F13)</f>
        <v>0</v>
      </c>
      <c r="G7" s="124">
        <f t="shared" si="0"/>
        <v>0</v>
      </c>
      <c r="H7" s="124">
        <f t="shared" si="0"/>
        <v>0</v>
      </c>
      <c r="I7" s="124">
        <f t="shared" si="0"/>
        <v>0</v>
      </c>
      <c r="J7" s="124">
        <f t="shared" si="0"/>
        <v>0</v>
      </c>
      <c r="K7" s="124">
        <f t="shared" si="0"/>
        <v>748010</v>
      </c>
      <c r="L7" s="124">
        <f t="shared" si="0"/>
        <v>0</v>
      </c>
      <c r="M7" s="124">
        <f t="shared" si="0"/>
        <v>0</v>
      </c>
      <c r="N7" s="125">
        <f>SUM(N8:N13)</f>
        <v>748010</v>
      </c>
    </row>
    <row r="8" spans="1:14" ht="14.25">
      <c r="A8" s="120">
        <v>1.1000000000000001</v>
      </c>
      <c r="B8" s="126" t="s">
        <v>156</v>
      </c>
      <c r="C8" s="124">
        <v>37400500</v>
      </c>
      <c r="D8" s="127">
        <v>0.02</v>
      </c>
      <c r="E8" s="123">
        <f>C8*D8</f>
        <v>748010</v>
      </c>
      <c r="F8" s="124"/>
      <c r="G8" s="124"/>
      <c r="H8" s="124"/>
      <c r="I8" s="124"/>
      <c r="J8" s="124"/>
      <c r="K8" s="124">
        <f>E8</f>
        <v>748010</v>
      </c>
      <c r="L8" s="124"/>
      <c r="M8" s="124"/>
      <c r="N8" s="125">
        <f>SUMPRODUCT($F$6:$M$6,F8:M8)</f>
        <v>748010</v>
      </c>
    </row>
    <row r="9" spans="1:14" ht="14.25">
      <c r="A9" s="120">
        <v>1.2</v>
      </c>
      <c r="B9" s="126" t="s">
        <v>155</v>
      </c>
      <c r="C9" s="124">
        <v>0</v>
      </c>
      <c r="D9" s="127">
        <v>0.05</v>
      </c>
      <c r="E9" s="123">
        <f>C9*D9</f>
        <v>0</v>
      </c>
      <c r="F9" s="124"/>
      <c r="G9" s="124"/>
      <c r="H9" s="124"/>
      <c r="I9" s="124"/>
      <c r="J9" s="124"/>
      <c r="K9" s="124"/>
      <c r="L9" s="124"/>
      <c r="M9" s="124"/>
      <c r="N9" s="125">
        <f t="shared" ref="N9:N12" si="1">SUMPRODUCT($F$6:$M$6,F9:M9)</f>
        <v>0</v>
      </c>
    </row>
    <row r="10" spans="1:14" ht="14.25">
      <c r="A10" s="120">
        <v>1.3</v>
      </c>
      <c r="B10" s="126" t="s">
        <v>154</v>
      </c>
      <c r="C10" s="124">
        <v>0</v>
      </c>
      <c r="D10" s="127">
        <v>0.08</v>
      </c>
      <c r="E10" s="123">
        <f>C10*D10</f>
        <v>0</v>
      </c>
      <c r="F10" s="124"/>
      <c r="G10" s="124"/>
      <c r="H10" s="124"/>
      <c r="I10" s="124"/>
      <c r="J10" s="124"/>
      <c r="K10" s="124"/>
      <c r="L10" s="124"/>
      <c r="M10" s="124"/>
      <c r="N10" s="125">
        <f>SUMPRODUCT($F$6:$M$6,F10:M10)</f>
        <v>0</v>
      </c>
    </row>
    <row r="11" spans="1:14" ht="14.25">
      <c r="A11" s="120">
        <v>1.4</v>
      </c>
      <c r="B11" s="126" t="s">
        <v>153</v>
      </c>
      <c r="C11" s="124">
        <v>0</v>
      </c>
      <c r="D11" s="127">
        <v>0.11</v>
      </c>
      <c r="E11" s="123">
        <f>C11*D11</f>
        <v>0</v>
      </c>
      <c r="F11" s="124"/>
      <c r="G11" s="124"/>
      <c r="H11" s="124"/>
      <c r="I11" s="124"/>
      <c r="J11" s="124"/>
      <c r="K11" s="124"/>
      <c r="L11" s="124"/>
      <c r="M11" s="124"/>
      <c r="N11" s="125">
        <f t="shared" si="1"/>
        <v>0</v>
      </c>
    </row>
    <row r="12" spans="1:14" ht="14.25">
      <c r="A12" s="120">
        <v>1.5</v>
      </c>
      <c r="B12" s="126" t="s">
        <v>152</v>
      </c>
      <c r="C12" s="124">
        <v>0</v>
      </c>
      <c r="D12" s="127">
        <v>0.14000000000000001</v>
      </c>
      <c r="E12" s="123">
        <f>C12*D12</f>
        <v>0</v>
      </c>
      <c r="F12" s="124"/>
      <c r="G12" s="124"/>
      <c r="H12" s="124"/>
      <c r="I12" s="124"/>
      <c r="J12" s="124"/>
      <c r="K12" s="124"/>
      <c r="L12" s="124"/>
      <c r="M12" s="124"/>
      <c r="N12" s="125">
        <f t="shared" si="1"/>
        <v>0</v>
      </c>
    </row>
    <row r="13" spans="1:14" ht="14.25">
      <c r="A13" s="120">
        <v>1.6</v>
      </c>
      <c r="B13" s="128" t="s">
        <v>151</v>
      </c>
      <c r="C13" s="124">
        <v>0</v>
      </c>
      <c r="D13" s="129"/>
      <c r="E13" s="124"/>
      <c r="F13" s="124"/>
      <c r="G13" s="124"/>
      <c r="H13" s="124"/>
      <c r="I13" s="124"/>
      <c r="J13" s="124"/>
      <c r="K13" s="124"/>
      <c r="L13" s="124"/>
      <c r="M13" s="124"/>
      <c r="N13" s="125">
        <f>SUMPRODUCT($F$6:$M$6,F13:M13)</f>
        <v>0</v>
      </c>
    </row>
    <row r="14" spans="1:14" ht="15">
      <c r="A14" s="120">
        <v>2</v>
      </c>
      <c r="B14" s="130" t="s">
        <v>157</v>
      </c>
      <c r="C14" s="122">
        <f>SUM(C15:C20)</f>
        <v>0</v>
      </c>
      <c r="D14" s="115"/>
      <c r="E14" s="123">
        <f t="shared" ref="E14:M14" si="2">SUM(E15:E20)</f>
        <v>0</v>
      </c>
      <c r="F14" s="124">
        <f t="shared" si="2"/>
        <v>0</v>
      </c>
      <c r="G14" s="124">
        <f t="shared" si="2"/>
        <v>0</v>
      </c>
      <c r="H14" s="124">
        <f t="shared" si="2"/>
        <v>0</v>
      </c>
      <c r="I14" s="124">
        <f t="shared" si="2"/>
        <v>0</v>
      </c>
      <c r="J14" s="124">
        <f t="shared" si="2"/>
        <v>0</v>
      </c>
      <c r="K14" s="124">
        <f t="shared" si="2"/>
        <v>0</v>
      </c>
      <c r="L14" s="124">
        <f t="shared" si="2"/>
        <v>0</v>
      </c>
      <c r="M14" s="124">
        <f t="shared" si="2"/>
        <v>0</v>
      </c>
      <c r="N14" s="125">
        <f>SUM(N15:N20)</f>
        <v>0</v>
      </c>
    </row>
    <row r="15" spans="1:14" ht="14.25">
      <c r="A15" s="120">
        <v>2.1</v>
      </c>
      <c r="B15" s="128" t="s">
        <v>156</v>
      </c>
      <c r="C15" s="124"/>
      <c r="D15" s="127">
        <v>5.0000000000000001E-3</v>
      </c>
      <c r="E15" s="123">
        <f>C15*D15</f>
        <v>0</v>
      </c>
      <c r="F15" s="124"/>
      <c r="G15" s="124"/>
      <c r="H15" s="124"/>
      <c r="I15" s="124"/>
      <c r="J15" s="124"/>
      <c r="K15" s="124"/>
      <c r="L15" s="124"/>
      <c r="M15" s="124"/>
      <c r="N15" s="125">
        <f>SUMPRODUCT($F$6:$M$6,F15:M15)</f>
        <v>0</v>
      </c>
    </row>
    <row r="16" spans="1:14" ht="14.25">
      <c r="A16" s="120">
        <v>2.2000000000000002</v>
      </c>
      <c r="B16" s="128" t="s">
        <v>155</v>
      </c>
      <c r="C16" s="124"/>
      <c r="D16" s="127">
        <v>0.01</v>
      </c>
      <c r="E16" s="123">
        <f>C16*D16</f>
        <v>0</v>
      </c>
      <c r="F16" s="124"/>
      <c r="G16" s="124"/>
      <c r="H16" s="124"/>
      <c r="I16" s="124"/>
      <c r="J16" s="124"/>
      <c r="K16" s="124"/>
      <c r="L16" s="124"/>
      <c r="M16" s="124"/>
      <c r="N16" s="125">
        <f t="shared" ref="N16:N20" si="3">SUMPRODUCT($F$6:$M$6,F16:M16)</f>
        <v>0</v>
      </c>
    </row>
    <row r="17" spans="1:14" ht="14.25">
      <c r="A17" s="120">
        <v>2.2999999999999998</v>
      </c>
      <c r="B17" s="128" t="s">
        <v>154</v>
      </c>
      <c r="C17" s="124"/>
      <c r="D17" s="127">
        <v>0.02</v>
      </c>
      <c r="E17" s="123">
        <f>C17*D17</f>
        <v>0</v>
      </c>
      <c r="F17" s="124"/>
      <c r="G17" s="124"/>
      <c r="H17" s="124"/>
      <c r="I17" s="124"/>
      <c r="J17" s="124"/>
      <c r="K17" s="124"/>
      <c r="L17" s="124"/>
      <c r="M17" s="124"/>
      <c r="N17" s="125">
        <f t="shared" si="3"/>
        <v>0</v>
      </c>
    </row>
    <row r="18" spans="1:14" ht="14.25">
      <c r="A18" s="120">
        <v>2.4</v>
      </c>
      <c r="B18" s="128" t="s">
        <v>153</v>
      </c>
      <c r="C18" s="124"/>
      <c r="D18" s="127">
        <v>0.03</v>
      </c>
      <c r="E18" s="123">
        <f>C18*D18</f>
        <v>0</v>
      </c>
      <c r="F18" s="124"/>
      <c r="G18" s="124"/>
      <c r="H18" s="124"/>
      <c r="I18" s="124"/>
      <c r="J18" s="124"/>
      <c r="K18" s="124"/>
      <c r="L18" s="124"/>
      <c r="M18" s="124"/>
      <c r="N18" s="125">
        <f t="shared" si="3"/>
        <v>0</v>
      </c>
    </row>
    <row r="19" spans="1:14" ht="14.25">
      <c r="A19" s="120">
        <v>2.5</v>
      </c>
      <c r="B19" s="128" t="s">
        <v>152</v>
      </c>
      <c r="C19" s="124"/>
      <c r="D19" s="127">
        <v>0.04</v>
      </c>
      <c r="E19" s="123">
        <f>C19*D19</f>
        <v>0</v>
      </c>
      <c r="F19" s="124"/>
      <c r="G19" s="124"/>
      <c r="H19" s="124"/>
      <c r="I19" s="124"/>
      <c r="J19" s="124"/>
      <c r="K19" s="124"/>
      <c r="L19" s="124"/>
      <c r="M19" s="124"/>
      <c r="N19" s="125">
        <f t="shared" si="3"/>
        <v>0</v>
      </c>
    </row>
    <row r="20" spans="1:14" ht="14.25">
      <c r="A20" s="120">
        <v>2.6</v>
      </c>
      <c r="B20" s="128" t="s">
        <v>151</v>
      </c>
      <c r="C20" s="124"/>
      <c r="D20" s="129"/>
      <c r="E20" s="131"/>
      <c r="F20" s="124"/>
      <c r="G20" s="124"/>
      <c r="H20" s="124"/>
      <c r="I20" s="124"/>
      <c r="J20" s="124"/>
      <c r="K20" s="124"/>
      <c r="L20" s="124"/>
      <c r="M20" s="124"/>
      <c r="N20" s="125">
        <f t="shared" si="3"/>
        <v>0</v>
      </c>
    </row>
    <row r="21" spans="1:14" ht="15.75" thickBot="1">
      <c r="A21" s="132"/>
      <c r="B21" s="133" t="s">
        <v>64</v>
      </c>
      <c r="C21" s="108">
        <f>C14+C7</f>
        <v>37400500</v>
      </c>
      <c r="D21" s="134"/>
      <c r="E21" s="135">
        <f>E14+E7</f>
        <v>748010</v>
      </c>
      <c r="F21" s="136">
        <f>F7+F14</f>
        <v>0</v>
      </c>
      <c r="G21" s="136">
        <f t="shared" ref="G21:L21" si="4">G7+G14</f>
        <v>0</v>
      </c>
      <c r="H21" s="136">
        <f t="shared" si="4"/>
        <v>0</v>
      </c>
      <c r="I21" s="136">
        <f t="shared" si="4"/>
        <v>0</v>
      </c>
      <c r="J21" s="136">
        <f t="shared" si="4"/>
        <v>0</v>
      </c>
      <c r="K21" s="136">
        <f t="shared" si="4"/>
        <v>748010</v>
      </c>
      <c r="L21" s="136">
        <f t="shared" si="4"/>
        <v>0</v>
      </c>
      <c r="M21" s="136">
        <f>M7+M14</f>
        <v>0</v>
      </c>
      <c r="N21" s="137">
        <f>N14+N7</f>
        <v>748010</v>
      </c>
    </row>
    <row r="22" spans="1:14">
      <c r="E22" s="138"/>
      <c r="F22" s="138"/>
      <c r="G22" s="138"/>
      <c r="H22" s="138"/>
      <c r="I22" s="138"/>
      <c r="J22" s="138"/>
      <c r="K22" s="138"/>
      <c r="L22" s="138"/>
      <c r="M22" s="138"/>
    </row>
  </sheetData>
  <conditionalFormatting sqref="E8:E12">
    <cfRule type="expression" dxfId="20" priority="2">
      <formula>(C8*D8)&lt;&gt;SUM(#REF!)</formula>
    </cfRule>
  </conditionalFormatting>
  <conditionalFormatting sqref="E15:E19">
    <cfRule type="expression" dxfId="19" priority="1">
      <formula>(C15*D15)&lt;&gt;SUM(#REF!)</formula>
    </cfRule>
  </conditionalFormatting>
  <conditionalFormatting sqref="E20">
    <cfRule type="expression" dxfId="18" priority="3">
      <formula>$E$88&lt;&gt;SUM(#REF!)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43"/>
  <sheetViews>
    <sheetView topLeftCell="A13" zoomScale="90" zoomScaleNormal="90" workbookViewId="0">
      <selection activeCell="F14" sqref="F14"/>
    </sheetView>
  </sheetViews>
  <sheetFormatPr defaultRowHeight="15"/>
  <cols>
    <col min="1" max="1" width="11.42578125" customWidth="1"/>
    <col min="2" max="2" width="76.85546875" style="251" customWidth="1"/>
    <col min="3" max="3" width="22.85546875" customWidth="1"/>
  </cols>
  <sheetData>
    <row r="1" spans="1:3">
      <c r="A1" s="2" t="s">
        <v>30</v>
      </c>
      <c r="B1" s="3" t="str">
        <f>'Info '!C2</f>
        <v>JSC Silk Bank</v>
      </c>
    </row>
    <row r="2" spans="1:3">
      <c r="A2" s="2" t="s">
        <v>31</v>
      </c>
      <c r="B2" s="526">
        <f>'1. key ratios '!B2</f>
        <v>45473</v>
      </c>
    </row>
    <row r="3" spans="1:3">
      <c r="A3" s="4"/>
      <c r="B3"/>
    </row>
    <row r="4" spans="1:3">
      <c r="A4" s="4" t="s">
        <v>308</v>
      </c>
      <c r="B4" t="s">
        <v>309</v>
      </c>
    </row>
    <row r="5" spans="1:3">
      <c r="A5" s="252" t="s">
        <v>310</v>
      </c>
      <c r="B5" s="253"/>
      <c r="C5" s="254"/>
    </row>
    <row r="6" spans="1:3" ht="24">
      <c r="A6" s="255">
        <v>1</v>
      </c>
      <c r="B6" s="256" t="s">
        <v>361</v>
      </c>
      <c r="C6" s="257">
        <v>201941070.14516726</v>
      </c>
    </row>
    <row r="7" spans="1:3">
      <c r="A7" s="255">
        <v>2</v>
      </c>
      <c r="B7" s="256" t="s">
        <v>311</v>
      </c>
      <c r="C7" s="257">
        <v>-5002970.5504706614</v>
      </c>
    </row>
    <row r="8" spans="1:3" ht="24">
      <c r="A8" s="258">
        <v>3</v>
      </c>
      <c r="B8" s="259" t="s">
        <v>312</v>
      </c>
      <c r="C8" s="257">
        <v>196938099.59469661</v>
      </c>
    </row>
    <row r="9" spans="1:3">
      <c r="A9" s="252" t="s">
        <v>313</v>
      </c>
      <c r="B9" s="253"/>
      <c r="C9" s="260"/>
    </row>
    <row r="10" spans="1:3" ht="24">
      <c r="A10" s="261">
        <v>4</v>
      </c>
      <c r="B10" s="262" t="s">
        <v>314</v>
      </c>
      <c r="C10" s="257"/>
    </row>
    <row r="11" spans="1:3">
      <c r="A11" s="261">
        <v>5</v>
      </c>
      <c r="B11" s="263" t="s">
        <v>315</v>
      </c>
      <c r="C11" s="257"/>
    </row>
    <row r="12" spans="1:3">
      <c r="A12" s="261" t="s">
        <v>316</v>
      </c>
      <c r="B12" s="263" t="s">
        <v>317</v>
      </c>
      <c r="C12" s="257">
        <v>748010</v>
      </c>
    </row>
    <row r="13" spans="1:3" ht="24">
      <c r="A13" s="264">
        <v>6</v>
      </c>
      <c r="B13" s="262" t="s">
        <v>318</v>
      </c>
      <c r="C13" s="257"/>
    </row>
    <row r="14" spans="1:3">
      <c r="A14" s="264">
        <v>7</v>
      </c>
      <c r="B14" s="265" t="s">
        <v>319</v>
      </c>
      <c r="C14" s="257"/>
    </row>
    <row r="15" spans="1:3">
      <c r="A15" s="266">
        <v>8</v>
      </c>
      <c r="B15" s="267" t="s">
        <v>320</v>
      </c>
      <c r="C15" s="257"/>
    </row>
    <row r="16" spans="1:3">
      <c r="A16" s="264">
        <v>9</v>
      </c>
      <c r="B16" s="265" t="s">
        <v>321</v>
      </c>
      <c r="C16" s="257"/>
    </row>
    <row r="17" spans="1:3">
      <c r="A17" s="264">
        <v>10</v>
      </c>
      <c r="B17" s="265" t="s">
        <v>322</v>
      </c>
      <c r="C17" s="257"/>
    </row>
    <row r="18" spans="1:3">
      <c r="A18" s="268">
        <v>11</v>
      </c>
      <c r="B18" s="269" t="s">
        <v>323</v>
      </c>
      <c r="C18" s="270">
        <v>748010</v>
      </c>
    </row>
    <row r="19" spans="1:3">
      <c r="A19" s="271" t="s">
        <v>324</v>
      </c>
      <c r="B19" s="272"/>
      <c r="C19" s="273"/>
    </row>
    <row r="20" spans="1:3" ht="24">
      <c r="A20" s="274">
        <v>12</v>
      </c>
      <c r="B20" s="262" t="s">
        <v>325</v>
      </c>
      <c r="C20" s="257"/>
    </row>
    <row r="21" spans="1:3">
      <c r="A21" s="274">
        <v>13</v>
      </c>
      <c r="B21" s="262" t="s">
        <v>326</v>
      </c>
      <c r="C21" s="257"/>
    </row>
    <row r="22" spans="1:3">
      <c r="A22" s="274">
        <v>14</v>
      </c>
      <c r="B22" s="262" t="s">
        <v>327</v>
      </c>
      <c r="C22" s="257"/>
    </row>
    <row r="23" spans="1:3" ht="24">
      <c r="A23" s="274" t="s">
        <v>328</v>
      </c>
      <c r="B23" s="262" t="s">
        <v>329</v>
      </c>
      <c r="C23" s="257"/>
    </row>
    <row r="24" spans="1:3">
      <c r="A24" s="274">
        <v>15</v>
      </c>
      <c r="B24" s="262" t="s">
        <v>330</v>
      </c>
      <c r="C24" s="257"/>
    </row>
    <row r="25" spans="1:3">
      <c r="A25" s="274" t="s">
        <v>331</v>
      </c>
      <c r="B25" s="262" t="s">
        <v>332</v>
      </c>
      <c r="C25" s="257"/>
    </row>
    <row r="26" spans="1:3">
      <c r="A26" s="275">
        <v>16</v>
      </c>
      <c r="B26" s="276" t="s">
        <v>333</v>
      </c>
      <c r="C26" s="270">
        <v>0</v>
      </c>
    </row>
    <row r="27" spans="1:3">
      <c r="A27" s="252" t="s">
        <v>334</v>
      </c>
      <c r="B27" s="253"/>
      <c r="C27" s="260"/>
    </row>
    <row r="28" spans="1:3">
      <c r="A28" s="277">
        <v>17</v>
      </c>
      <c r="B28" s="263" t="s">
        <v>335</v>
      </c>
      <c r="C28" s="257">
        <v>10086764.184646253</v>
      </c>
    </row>
    <row r="29" spans="1:3">
      <c r="A29" s="277">
        <v>18</v>
      </c>
      <c r="B29" s="263" t="s">
        <v>336</v>
      </c>
      <c r="C29" s="257">
        <v>-3869488</v>
      </c>
    </row>
    <row r="30" spans="1:3">
      <c r="A30" s="275">
        <v>19</v>
      </c>
      <c r="B30" s="276" t="s">
        <v>337</v>
      </c>
      <c r="C30" s="270">
        <v>6217276.1846462525</v>
      </c>
    </row>
    <row r="31" spans="1:3">
      <c r="A31" s="252" t="s">
        <v>338</v>
      </c>
      <c r="B31" s="253"/>
      <c r="C31" s="260"/>
    </row>
    <row r="32" spans="1:3" ht="24">
      <c r="A32" s="277" t="s">
        <v>339</v>
      </c>
      <c r="B32" s="262" t="s">
        <v>340</v>
      </c>
      <c r="C32" s="278"/>
    </row>
    <row r="33" spans="1:3">
      <c r="A33" s="277" t="s">
        <v>341</v>
      </c>
      <c r="B33" s="263" t="s">
        <v>342</v>
      </c>
      <c r="C33" s="278"/>
    </row>
    <row r="34" spans="1:3">
      <c r="A34" s="252" t="s">
        <v>343</v>
      </c>
      <c r="B34" s="253"/>
      <c r="C34" s="260"/>
    </row>
    <row r="35" spans="1:3">
      <c r="A35" s="279">
        <v>20</v>
      </c>
      <c r="B35" s="280" t="s">
        <v>344</v>
      </c>
      <c r="C35" s="270">
        <v>53861308.084424809</v>
      </c>
    </row>
    <row r="36" spans="1:3">
      <c r="A36" s="275">
        <v>21</v>
      </c>
      <c r="B36" s="276" t="s">
        <v>345</v>
      </c>
      <c r="C36" s="270">
        <v>203903385.77934286</v>
      </c>
    </row>
    <row r="37" spans="1:3">
      <c r="A37" s="252" t="s">
        <v>346</v>
      </c>
      <c r="B37" s="253"/>
      <c r="C37" s="260"/>
    </row>
    <row r="38" spans="1:3">
      <c r="A38" s="275">
        <v>22</v>
      </c>
      <c r="B38" s="276" t="s">
        <v>346</v>
      </c>
      <c r="C38" s="664">
        <v>0.26415112176073252</v>
      </c>
    </row>
    <row r="39" spans="1:3">
      <c r="A39" s="252" t="s">
        <v>347</v>
      </c>
      <c r="B39" s="253"/>
      <c r="C39" s="260"/>
    </row>
    <row r="40" spans="1:3">
      <c r="A40" s="281" t="s">
        <v>348</v>
      </c>
      <c r="B40" s="262" t="s">
        <v>349</v>
      </c>
      <c r="C40" s="278"/>
    </row>
    <row r="41" spans="1:3" ht="24">
      <c r="A41" s="282" t="s">
        <v>350</v>
      </c>
      <c r="B41" s="256" t="s">
        <v>351</v>
      </c>
      <c r="C41" s="278"/>
    </row>
    <row r="43" spans="1:3">
      <c r="B43" s="251" t="s">
        <v>362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16" activePane="bottomRight" state="frozen"/>
      <selection pane="topRight" activeCell="C1" sqref="C1"/>
      <selection pane="bottomLeft" activeCell="A6" sqref="A6"/>
      <selection pane="bottomRight" activeCell="G46" sqref="G46"/>
    </sheetView>
  </sheetViews>
  <sheetFormatPr defaultRowHeight="15"/>
  <cols>
    <col min="1" max="1" width="8.7109375" style="167"/>
    <col min="2" max="2" width="82.5703125" style="174" customWidth="1"/>
    <col min="3" max="7" width="17.5703125" style="167" customWidth="1"/>
  </cols>
  <sheetData>
    <row r="1" spans="1:7">
      <c r="A1" s="167" t="s">
        <v>30</v>
      </c>
      <c r="B1" s="3" t="str">
        <f>'Info '!C2</f>
        <v>JSC Silk Bank</v>
      </c>
    </row>
    <row r="2" spans="1:7">
      <c r="A2" s="167" t="s">
        <v>31</v>
      </c>
      <c r="B2" s="526">
        <f>'1. key ratios '!B2</f>
        <v>45473</v>
      </c>
    </row>
    <row r="4" spans="1:7" ht="15.75" thickBot="1">
      <c r="A4" s="167" t="s">
        <v>412</v>
      </c>
      <c r="B4" s="315" t="s">
        <v>373</v>
      </c>
    </row>
    <row r="5" spans="1:7">
      <c r="A5" s="316"/>
      <c r="B5" s="317"/>
      <c r="C5" s="750" t="s">
        <v>374</v>
      </c>
      <c r="D5" s="750"/>
      <c r="E5" s="750"/>
      <c r="F5" s="750"/>
      <c r="G5" s="751" t="s">
        <v>375</v>
      </c>
    </row>
    <row r="6" spans="1:7">
      <c r="A6" s="318"/>
      <c r="B6" s="319"/>
      <c r="C6" s="320" t="s">
        <v>376</v>
      </c>
      <c r="D6" s="320" t="s">
        <v>377</v>
      </c>
      <c r="E6" s="320" t="s">
        <v>378</v>
      </c>
      <c r="F6" s="320" t="s">
        <v>379</v>
      </c>
      <c r="G6" s="752"/>
    </row>
    <row r="7" spans="1:7">
      <c r="A7" s="321"/>
      <c r="B7" s="322" t="s">
        <v>380</v>
      </c>
      <c r="C7" s="323"/>
      <c r="D7" s="323"/>
      <c r="E7" s="323"/>
      <c r="F7" s="323"/>
      <c r="G7" s="324"/>
    </row>
    <row r="8" spans="1:7">
      <c r="A8" s="325">
        <v>1</v>
      </c>
      <c r="B8" s="326" t="s">
        <v>381</v>
      </c>
      <c r="C8" s="327">
        <v>53861308.084424816</v>
      </c>
      <c r="D8" s="327">
        <v>0</v>
      </c>
      <c r="E8" s="327">
        <v>0</v>
      </c>
      <c r="F8" s="327">
        <v>0</v>
      </c>
      <c r="G8" s="328">
        <v>53861308.084424816</v>
      </c>
    </row>
    <row r="9" spans="1:7">
      <c r="A9" s="325">
        <v>2</v>
      </c>
      <c r="B9" s="329" t="s">
        <v>382</v>
      </c>
      <c r="C9" s="327">
        <v>53861308.084424816</v>
      </c>
      <c r="D9" s="327"/>
      <c r="E9" s="327"/>
      <c r="F9" s="327">
        <v>0</v>
      </c>
      <c r="G9" s="328">
        <v>53861308.084424816</v>
      </c>
    </row>
    <row r="10" spans="1:7">
      <c r="A10" s="325">
        <v>3</v>
      </c>
      <c r="B10" s="329" t="s">
        <v>383</v>
      </c>
      <c r="C10" s="330"/>
      <c r="D10" s="330"/>
      <c r="E10" s="330"/>
      <c r="F10" s="327">
        <v>21586766.629999999</v>
      </c>
      <c r="G10" s="328">
        <v>21586766.629999999</v>
      </c>
    </row>
    <row r="11" spans="1:7" ht="14.45" customHeight="1">
      <c r="A11" s="325">
        <v>4</v>
      </c>
      <c r="B11" s="326" t="s">
        <v>384</v>
      </c>
      <c r="C11" s="327">
        <v>8546981.3299999945</v>
      </c>
      <c r="D11" s="327">
        <v>11480735.679999996</v>
      </c>
      <c r="E11" s="327">
        <v>24258590.209999993</v>
      </c>
      <c r="F11" s="327">
        <v>150</v>
      </c>
      <c r="G11" s="328">
        <v>41235923.847999983</v>
      </c>
    </row>
    <row r="12" spans="1:7">
      <c r="A12" s="325">
        <v>5</v>
      </c>
      <c r="B12" s="329" t="s">
        <v>385</v>
      </c>
      <c r="C12" s="327">
        <v>8119595.9599999953</v>
      </c>
      <c r="D12" s="331">
        <v>11384352.379999995</v>
      </c>
      <c r="E12" s="327">
        <v>22924113.299999993</v>
      </c>
      <c r="F12" s="327">
        <v>150</v>
      </c>
      <c r="G12" s="328">
        <v>40306801.057999983</v>
      </c>
    </row>
    <row r="13" spans="1:7">
      <c r="A13" s="325">
        <v>6</v>
      </c>
      <c r="B13" s="329" t="s">
        <v>386</v>
      </c>
      <c r="C13" s="327">
        <v>427385.37</v>
      </c>
      <c r="D13" s="331">
        <v>96383.299999999988</v>
      </c>
      <c r="E13" s="327">
        <v>1334476.9100000001</v>
      </c>
      <c r="F13" s="327">
        <v>0</v>
      </c>
      <c r="G13" s="328">
        <v>929122.79</v>
      </c>
    </row>
    <row r="14" spans="1:7">
      <c r="A14" s="325">
        <v>7</v>
      </c>
      <c r="B14" s="326" t="s">
        <v>387</v>
      </c>
      <c r="C14" s="327">
        <v>10259607.000000004</v>
      </c>
      <c r="D14" s="327">
        <v>1728624.67</v>
      </c>
      <c r="E14" s="327">
        <v>61759311.979999997</v>
      </c>
      <c r="F14" s="327">
        <v>33721.199999999997</v>
      </c>
      <c r="G14" s="328">
        <v>36806327.149999999</v>
      </c>
    </row>
    <row r="15" spans="1:7" ht="39">
      <c r="A15" s="325">
        <v>8</v>
      </c>
      <c r="B15" s="329" t="s">
        <v>388</v>
      </c>
      <c r="C15" s="327">
        <v>10090996.450000003</v>
      </c>
      <c r="D15" s="331">
        <v>1728624.67</v>
      </c>
      <c r="E15" s="327">
        <v>60746757.099999994</v>
      </c>
      <c r="F15" s="327">
        <v>33721.199999999997</v>
      </c>
      <c r="G15" s="328">
        <v>36300049.710000001</v>
      </c>
    </row>
    <row r="16" spans="1:7" ht="26.25">
      <c r="A16" s="325">
        <v>9</v>
      </c>
      <c r="B16" s="329" t="s">
        <v>389</v>
      </c>
      <c r="C16" s="327">
        <v>168610.55</v>
      </c>
      <c r="D16" s="331">
        <v>0</v>
      </c>
      <c r="E16" s="327">
        <v>1012554.8800000001</v>
      </c>
      <c r="F16" s="327"/>
      <c r="G16" s="328">
        <v>506277.44000000006</v>
      </c>
    </row>
    <row r="17" spans="1:7">
      <c r="A17" s="325">
        <v>10</v>
      </c>
      <c r="B17" s="326" t="s">
        <v>390</v>
      </c>
      <c r="C17" s="327"/>
      <c r="D17" s="331"/>
      <c r="E17" s="327"/>
      <c r="F17" s="327"/>
      <c r="G17" s="328"/>
    </row>
    <row r="18" spans="1:7">
      <c r="A18" s="325">
        <v>11</v>
      </c>
      <c r="B18" s="326" t="s">
        <v>391</v>
      </c>
      <c r="C18" s="327">
        <v>4576968.1623169193</v>
      </c>
      <c r="D18" s="331">
        <v>233109.90677948453</v>
      </c>
      <c r="E18" s="327">
        <v>0</v>
      </c>
      <c r="F18" s="327">
        <v>0</v>
      </c>
      <c r="G18" s="328">
        <v>0</v>
      </c>
    </row>
    <row r="19" spans="1:7">
      <c r="A19" s="325">
        <v>12</v>
      </c>
      <c r="B19" s="329" t="s">
        <v>392</v>
      </c>
      <c r="C19" s="330"/>
      <c r="D19" s="331">
        <v>233109.90677948453</v>
      </c>
      <c r="E19" s="327"/>
      <c r="F19" s="327"/>
      <c r="G19" s="328">
        <v>0</v>
      </c>
    </row>
    <row r="20" spans="1:7">
      <c r="A20" s="325">
        <v>13</v>
      </c>
      <c r="B20" s="329" t="s">
        <v>393</v>
      </c>
      <c r="C20" s="327">
        <v>4576968.1623169193</v>
      </c>
      <c r="D20" s="327"/>
      <c r="E20" s="327"/>
      <c r="F20" s="327"/>
      <c r="G20" s="328">
        <v>0</v>
      </c>
    </row>
    <row r="21" spans="1:7">
      <c r="A21" s="332">
        <v>14</v>
      </c>
      <c r="B21" s="333" t="s">
        <v>394</v>
      </c>
      <c r="C21" s="330"/>
      <c r="D21" s="330"/>
      <c r="E21" s="330"/>
      <c r="F21" s="330"/>
      <c r="G21" s="334">
        <v>153490325.71242478</v>
      </c>
    </row>
    <row r="22" spans="1:7">
      <c r="A22" s="335"/>
      <c r="B22" s="336" t="s">
        <v>395</v>
      </c>
      <c r="C22" s="337"/>
      <c r="D22" s="338"/>
      <c r="E22" s="337"/>
      <c r="F22" s="337"/>
      <c r="G22" s="339"/>
    </row>
    <row r="23" spans="1:7">
      <c r="A23" s="325">
        <v>15</v>
      </c>
      <c r="B23" s="326" t="s">
        <v>396</v>
      </c>
      <c r="C23" s="340">
        <v>82945705.300811708</v>
      </c>
      <c r="D23" s="341"/>
      <c r="E23" s="340"/>
      <c r="F23" s="340">
        <v>74217.75</v>
      </c>
      <c r="G23" s="328">
        <v>3845955.3645405853</v>
      </c>
    </row>
    <row r="24" spans="1:7">
      <c r="A24" s="325">
        <v>16</v>
      </c>
      <c r="B24" s="326" t="s">
        <v>397</v>
      </c>
      <c r="C24" s="327">
        <v>0</v>
      </c>
      <c r="D24" s="331">
        <v>8299689.0192914186</v>
      </c>
      <c r="E24" s="327">
        <v>5552878.6453266349</v>
      </c>
      <c r="F24" s="327">
        <v>69991073.287476659</v>
      </c>
      <c r="G24" s="328">
        <v>66380502.989620879</v>
      </c>
    </row>
    <row r="25" spans="1:7">
      <c r="A25" s="325">
        <v>17</v>
      </c>
      <c r="B25" s="329" t="s">
        <v>398</v>
      </c>
      <c r="C25" s="327"/>
      <c r="D25" s="331"/>
      <c r="E25" s="327"/>
      <c r="F25" s="327"/>
      <c r="G25" s="328"/>
    </row>
    <row r="26" spans="1:7" ht="26.25">
      <c r="A26" s="325">
        <v>18</v>
      </c>
      <c r="B26" s="329" t="s">
        <v>399</v>
      </c>
      <c r="C26" s="327"/>
      <c r="D26" s="331">
        <v>353554.81000000029</v>
      </c>
      <c r="E26" s="327"/>
      <c r="F26" s="327"/>
      <c r="G26" s="328">
        <v>53033.221500000043</v>
      </c>
    </row>
    <row r="27" spans="1:7">
      <c r="A27" s="325">
        <v>19</v>
      </c>
      <c r="B27" s="329" t="s">
        <v>400</v>
      </c>
      <c r="C27" s="327"/>
      <c r="D27" s="331">
        <v>7946134.2092914181</v>
      </c>
      <c r="E27" s="327">
        <v>5552878.6453266349</v>
      </c>
      <c r="F27" s="327">
        <v>66863925.637222111</v>
      </c>
      <c r="G27" s="328">
        <v>63669394.265404515</v>
      </c>
    </row>
    <row r="28" spans="1:7">
      <c r="A28" s="325">
        <v>20</v>
      </c>
      <c r="B28" s="342" t="s">
        <v>401</v>
      </c>
      <c r="C28" s="327"/>
      <c r="D28" s="331"/>
      <c r="E28" s="327"/>
      <c r="F28" s="327"/>
      <c r="G28" s="328"/>
    </row>
    <row r="29" spans="1:7">
      <c r="A29" s="325">
        <v>21</v>
      </c>
      <c r="B29" s="329" t="s">
        <v>402</v>
      </c>
      <c r="C29" s="327"/>
      <c r="D29" s="331"/>
      <c r="E29" s="327"/>
      <c r="F29" s="327"/>
      <c r="G29" s="328"/>
    </row>
    <row r="30" spans="1:7">
      <c r="A30" s="325">
        <v>22</v>
      </c>
      <c r="B30" s="342" t="s">
        <v>401</v>
      </c>
      <c r="C30" s="327"/>
      <c r="D30" s="331"/>
      <c r="E30" s="327"/>
      <c r="F30" s="327"/>
      <c r="G30" s="328"/>
    </row>
    <row r="31" spans="1:7">
      <c r="A31" s="325">
        <v>23</v>
      </c>
      <c r="B31" s="329" t="s">
        <v>403</v>
      </c>
      <c r="C31" s="327"/>
      <c r="D31" s="331">
        <v>0</v>
      </c>
      <c r="E31" s="327"/>
      <c r="F31" s="327">
        <v>3127147.6502545443</v>
      </c>
      <c r="G31" s="328">
        <v>2658075.5027163625</v>
      </c>
    </row>
    <row r="32" spans="1:7">
      <c r="A32" s="325">
        <v>24</v>
      </c>
      <c r="B32" s="326" t="s">
        <v>404</v>
      </c>
      <c r="C32" s="327"/>
      <c r="D32" s="331"/>
      <c r="E32" s="327"/>
      <c r="F32" s="327"/>
      <c r="G32" s="328"/>
    </row>
    <row r="33" spans="1:7">
      <c r="A33" s="325">
        <v>25</v>
      </c>
      <c r="B33" s="326" t="s">
        <v>405</v>
      </c>
      <c r="C33" s="327">
        <v>11934627.868744239</v>
      </c>
      <c r="D33" s="327">
        <v>6814214.8816797938</v>
      </c>
      <c r="E33" s="327">
        <v>0</v>
      </c>
      <c r="F33" s="327">
        <v>12713468.047002524</v>
      </c>
      <c r="G33" s="328">
        <v>28120611.129840974</v>
      </c>
    </row>
    <row r="34" spans="1:7">
      <c r="A34" s="325">
        <v>26</v>
      </c>
      <c r="B34" s="329" t="s">
        <v>406</v>
      </c>
      <c r="C34" s="330"/>
      <c r="D34" s="331">
        <v>130815.54650862557</v>
      </c>
      <c r="E34" s="327"/>
      <c r="F34" s="327"/>
      <c r="G34" s="328">
        <v>130815.54650862557</v>
      </c>
    </row>
    <row r="35" spans="1:7">
      <c r="A35" s="325">
        <v>27</v>
      </c>
      <c r="B35" s="329" t="s">
        <v>407</v>
      </c>
      <c r="C35" s="327">
        <v>11934627.868744239</v>
      </c>
      <c r="D35" s="331">
        <v>6683399.3351711687</v>
      </c>
      <c r="E35" s="327"/>
      <c r="F35" s="327">
        <v>12713468.047002524</v>
      </c>
      <c r="G35" s="328">
        <v>27989795.583332349</v>
      </c>
    </row>
    <row r="36" spans="1:7">
      <c r="A36" s="325">
        <v>28</v>
      </c>
      <c r="B36" s="326" t="s">
        <v>408</v>
      </c>
      <c r="C36" s="327"/>
      <c r="D36" s="331">
        <v>4322950</v>
      </c>
      <c r="E36" s="327">
        <v>5514355.3799999999</v>
      </c>
      <c r="F36" s="327">
        <v>278101</v>
      </c>
      <c r="G36" s="328">
        <v>809298.18800000008</v>
      </c>
    </row>
    <row r="37" spans="1:7">
      <c r="A37" s="332">
        <v>29</v>
      </c>
      <c r="B37" s="333" t="s">
        <v>409</v>
      </c>
      <c r="C37" s="330"/>
      <c r="D37" s="330"/>
      <c r="E37" s="330"/>
      <c r="F37" s="330"/>
      <c r="G37" s="334">
        <v>99156367.672002435</v>
      </c>
    </row>
    <row r="38" spans="1:7">
      <c r="A38" s="321"/>
      <c r="B38" s="343"/>
      <c r="C38" s="344"/>
      <c r="D38" s="344"/>
      <c r="E38" s="344"/>
      <c r="F38" s="344"/>
      <c r="G38" s="345"/>
    </row>
    <row r="39" spans="1:7" ht="15.75" thickBot="1">
      <c r="A39" s="346">
        <v>30</v>
      </c>
      <c r="B39" s="347" t="s">
        <v>410</v>
      </c>
      <c r="C39" s="220"/>
      <c r="D39" s="221"/>
      <c r="E39" s="221"/>
      <c r="F39" s="222"/>
      <c r="G39" s="348">
        <v>1.5479623680866637</v>
      </c>
    </row>
    <row r="42" spans="1:7" ht="39">
      <c r="B42" s="174" t="s">
        <v>411</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3"/>
  <sheetViews>
    <sheetView tabSelected="1" zoomScaleNormal="100" workbookViewId="0">
      <pane xSplit="1" ySplit="5" topLeftCell="B6" activePane="bottomRight" state="frozen"/>
      <selection activeCell="B2" sqref="B2"/>
      <selection pane="topRight" activeCell="B2" sqref="B2"/>
      <selection pane="bottomLeft" activeCell="B2" sqref="B2"/>
      <selection pane="bottomRight" activeCell="C23" sqref="C23"/>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8" width="6.7109375" style="5" customWidth="1"/>
    <col min="9" max="12" width="12.85546875" style="5" customWidth="1"/>
    <col min="13" max="13" width="6.7109375" style="5" customWidth="1"/>
    <col min="14" max="16" width="16.85546875" style="5" bestFit="1" customWidth="1"/>
    <col min="17" max="18" width="15.7109375" style="5" bestFit="1" customWidth="1"/>
    <col min="19" max="16384" width="9.140625" style="5"/>
  </cols>
  <sheetData>
    <row r="1" spans="1:23">
      <c r="A1" s="2" t="s">
        <v>30</v>
      </c>
      <c r="B1" s="3" t="str">
        <f>'Info '!C2</f>
        <v>JSC Silk Bank</v>
      </c>
    </row>
    <row r="2" spans="1:23">
      <c r="A2" s="2" t="s">
        <v>31</v>
      </c>
      <c r="B2" s="526">
        <v>45473</v>
      </c>
    </row>
    <row r="3" spans="1:23" ht="15" thickBot="1">
      <c r="A3" s="2"/>
    </row>
    <row r="4" spans="1:23" ht="15" customHeight="1" thickBot="1">
      <c r="A4" s="6" t="s">
        <v>93</v>
      </c>
      <c r="B4" s="7" t="s">
        <v>92</v>
      </c>
      <c r="C4" s="7"/>
      <c r="D4" s="693" t="s">
        <v>691</v>
      </c>
      <c r="E4" s="694"/>
      <c r="F4" s="694"/>
      <c r="G4" s="695"/>
      <c r="I4" s="696" t="s">
        <v>692</v>
      </c>
      <c r="J4" s="697"/>
      <c r="K4" s="697"/>
      <c r="L4" s="698"/>
    </row>
    <row r="5" spans="1:23">
      <c r="A5" s="8" t="s">
        <v>6</v>
      </c>
      <c r="B5" s="9"/>
      <c r="C5" s="307" t="s">
        <v>751</v>
      </c>
      <c r="D5" s="307" t="s">
        <v>747</v>
      </c>
      <c r="E5" s="307" t="s">
        <v>748</v>
      </c>
      <c r="F5" s="307" t="s">
        <v>749</v>
      </c>
      <c r="G5" s="308" t="s">
        <v>750</v>
      </c>
      <c r="I5" s="514" t="s">
        <v>741</v>
      </c>
      <c r="J5" s="307" t="s">
        <v>742</v>
      </c>
      <c r="K5" s="514" t="s">
        <v>743</v>
      </c>
      <c r="L5" s="307" t="s">
        <v>744</v>
      </c>
    </row>
    <row r="6" spans="1:23">
      <c r="B6" s="145" t="s">
        <v>91</v>
      </c>
      <c r="C6" s="310"/>
      <c r="D6" s="310"/>
      <c r="E6" s="310"/>
      <c r="F6" s="310"/>
      <c r="G6" s="311"/>
      <c r="I6" s="515"/>
      <c r="J6" s="310"/>
      <c r="K6" s="310"/>
      <c r="L6" s="311"/>
    </row>
    <row r="7" spans="1:23">
      <c r="A7" s="10"/>
      <c r="B7" s="146" t="s">
        <v>89</v>
      </c>
      <c r="C7" s="310"/>
      <c r="D7" s="310"/>
      <c r="E7" s="310"/>
      <c r="F7" s="310"/>
      <c r="G7" s="311"/>
      <c r="I7" s="515"/>
      <c r="J7" s="310"/>
      <c r="K7" s="310"/>
      <c r="L7" s="311"/>
    </row>
    <row r="8" spans="1:23">
      <c r="A8" s="8">
        <v>1</v>
      </c>
      <c r="B8" s="11" t="s">
        <v>363</v>
      </c>
      <c r="C8" s="12">
        <v>53861308.084424809</v>
      </c>
      <c r="D8" s="13">
        <v>52964687.190789811</v>
      </c>
      <c r="E8" s="13">
        <v>52917483.969116479</v>
      </c>
      <c r="F8" s="13">
        <v>47232568.251399003</v>
      </c>
      <c r="G8" s="14">
        <v>49454613.058878683</v>
      </c>
      <c r="I8" s="516">
        <v>48511184.540000007</v>
      </c>
      <c r="J8" s="517">
        <v>47033072.099999994</v>
      </c>
      <c r="K8" s="517">
        <v>47669109.719999999</v>
      </c>
      <c r="L8" s="518">
        <v>48782730.109999999</v>
      </c>
      <c r="N8" s="684"/>
      <c r="O8" s="684"/>
      <c r="P8" s="684"/>
      <c r="Q8" s="684"/>
      <c r="R8" s="684"/>
      <c r="S8" s="685"/>
      <c r="T8" s="685"/>
      <c r="U8" s="685"/>
      <c r="V8" s="685"/>
      <c r="W8" s="685"/>
    </row>
    <row r="9" spans="1:23">
      <c r="A9" s="8">
        <v>2</v>
      </c>
      <c r="B9" s="11" t="s">
        <v>364</v>
      </c>
      <c r="C9" s="12">
        <v>53861308.084424809</v>
      </c>
      <c r="D9" s="13">
        <v>52964687.190789811</v>
      </c>
      <c r="E9" s="13">
        <v>52917483.969116479</v>
      </c>
      <c r="F9" s="13">
        <v>47232568.251399003</v>
      </c>
      <c r="G9" s="14">
        <v>49454613.058878683</v>
      </c>
      <c r="I9" s="516">
        <v>48511184.540000007</v>
      </c>
      <c r="J9" s="517">
        <v>47033072.099999994</v>
      </c>
      <c r="K9" s="517">
        <v>47669109.719999999</v>
      </c>
      <c r="L9" s="518">
        <v>48782730.109999999</v>
      </c>
      <c r="N9" s="684"/>
      <c r="O9" s="684"/>
      <c r="P9" s="684"/>
      <c r="Q9" s="684"/>
      <c r="R9" s="684"/>
      <c r="S9" s="685"/>
      <c r="T9" s="685"/>
      <c r="U9" s="685"/>
      <c r="V9" s="685"/>
      <c r="W9" s="685"/>
    </row>
    <row r="10" spans="1:23">
      <c r="A10" s="8">
        <v>3</v>
      </c>
      <c r="B10" s="11" t="s">
        <v>142</v>
      </c>
      <c r="C10" s="12">
        <v>53861308.084424809</v>
      </c>
      <c r="D10" s="13">
        <v>56270937.190789811</v>
      </c>
      <c r="E10" s="13">
        <v>55792483.969116479</v>
      </c>
      <c r="F10" s="13">
        <v>50107568.251399003</v>
      </c>
      <c r="G10" s="14">
        <v>52329613.058878683</v>
      </c>
      <c r="I10" s="516">
        <v>51806334.150000006</v>
      </c>
      <c r="J10" s="517">
        <v>50425926.109999992</v>
      </c>
      <c r="K10" s="517">
        <v>50544809.549999997</v>
      </c>
      <c r="L10" s="518">
        <v>51647000.859999999</v>
      </c>
      <c r="N10" s="684"/>
      <c r="O10" s="684"/>
      <c r="P10" s="684"/>
      <c r="Q10" s="684"/>
      <c r="R10" s="684"/>
      <c r="S10" s="685"/>
      <c r="T10" s="685"/>
      <c r="U10" s="685"/>
      <c r="V10" s="685"/>
      <c r="W10" s="685"/>
    </row>
    <row r="11" spans="1:23">
      <c r="A11" s="8">
        <v>4</v>
      </c>
      <c r="B11" s="11" t="s">
        <v>366</v>
      </c>
      <c r="C11" s="12">
        <v>25750274.421714228</v>
      </c>
      <c r="D11" s="13">
        <v>21454146.996470381</v>
      </c>
      <c r="E11" s="13">
        <v>19566432.633775767</v>
      </c>
      <c r="F11" s="13">
        <v>13538236.495725883</v>
      </c>
      <c r="G11" s="14">
        <v>11640056.833975865</v>
      </c>
      <c r="I11" s="516">
        <v>6435500.856027049</v>
      </c>
      <c r="J11" s="517">
        <v>7730929.6487218384</v>
      </c>
      <c r="K11" s="517">
        <v>5206706.6113385735</v>
      </c>
      <c r="L11" s="518">
        <v>6735696.2838718379</v>
      </c>
      <c r="N11" s="684"/>
      <c r="O11" s="684"/>
      <c r="P11" s="684"/>
      <c r="Q11" s="684"/>
      <c r="R11" s="684"/>
      <c r="S11" s="685"/>
      <c r="T11" s="685"/>
      <c r="U11" s="685"/>
      <c r="V11" s="685"/>
      <c r="W11" s="685"/>
    </row>
    <row r="12" spans="1:23">
      <c r="A12" s="8">
        <v>5</v>
      </c>
      <c r="B12" s="11" t="s">
        <v>367</v>
      </c>
      <c r="C12" s="12">
        <v>31650794.439727508</v>
      </c>
      <c r="D12" s="13">
        <v>26270981.806814201</v>
      </c>
      <c r="E12" s="13">
        <v>24679557.21480158</v>
      </c>
      <c r="F12" s="13">
        <v>17037392.591574989</v>
      </c>
      <c r="G12" s="14">
        <v>14486984.605279732</v>
      </c>
      <c r="I12" s="516">
        <v>8581167.2055233996</v>
      </c>
      <c r="J12" s="517">
        <v>10308419.729979118</v>
      </c>
      <c r="K12" s="517">
        <v>6942485.309496766</v>
      </c>
      <c r="L12" s="518">
        <v>8981159.282382451</v>
      </c>
      <c r="N12" s="684"/>
      <c r="O12" s="684"/>
      <c r="P12" s="684"/>
      <c r="Q12" s="684"/>
      <c r="R12" s="684"/>
      <c r="S12" s="685"/>
      <c r="T12" s="685"/>
      <c r="U12" s="685"/>
      <c r="V12" s="685"/>
      <c r="W12" s="685"/>
    </row>
    <row r="13" spans="1:23">
      <c r="A13" s="8">
        <v>6</v>
      </c>
      <c r="B13" s="11" t="s">
        <v>365</v>
      </c>
      <c r="C13" s="12">
        <v>39455771.82032492</v>
      </c>
      <c r="D13" s="13">
        <v>32642275.900241766</v>
      </c>
      <c r="E13" s="13">
        <v>31439111.162439074</v>
      </c>
      <c r="F13" s="13">
        <v>21664886.055433322</v>
      </c>
      <c r="G13" s="14">
        <v>18251608.740372974</v>
      </c>
      <c r="I13" s="516">
        <v>13119687.070131311</v>
      </c>
      <c r="J13" s="517">
        <v>15779925.709801527</v>
      </c>
      <c r="K13" s="517">
        <v>12782659.366280219</v>
      </c>
      <c r="L13" s="518">
        <v>15671110.145961303</v>
      </c>
      <c r="N13" s="684"/>
      <c r="O13" s="684"/>
      <c r="P13" s="684"/>
      <c r="Q13" s="684"/>
      <c r="R13" s="684"/>
      <c r="S13" s="685"/>
      <c r="T13" s="685"/>
      <c r="U13" s="685"/>
      <c r="V13" s="685"/>
      <c r="W13" s="685"/>
    </row>
    <row r="14" spans="1:23">
      <c r="A14" s="10"/>
      <c r="B14" s="145" t="s">
        <v>369</v>
      </c>
      <c r="C14" s="310"/>
      <c r="D14" s="310"/>
      <c r="E14" s="310"/>
      <c r="F14" s="310"/>
      <c r="G14" s="311"/>
      <c r="I14" s="515"/>
      <c r="J14" s="310"/>
      <c r="K14" s="310"/>
      <c r="L14" s="311"/>
      <c r="N14" s="684"/>
      <c r="O14" s="684"/>
      <c r="P14" s="684"/>
      <c r="Q14" s="684"/>
      <c r="R14" s="684"/>
      <c r="S14" s="685"/>
      <c r="T14" s="685"/>
      <c r="U14" s="685"/>
      <c r="V14" s="685"/>
      <c r="W14" s="685"/>
    </row>
    <row r="15" spans="1:23" ht="15" customHeight="1">
      <c r="A15" s="8">
        <v>7</v>
      </c>
      <c r="B15" s="11" t="s">
        <v>368</v>
      </c>
      <c r="C15" s="204">
        <v>156313956.20372993</v>
      </c>
      <c r="D15" s="13">
        <v>126743503.30563916</v>
      </c>
      <c r="E15" s="13">
        <v>120682095.89343537</v>
      </c>
      <c r="F15" s="13">
        <v>88694683.416122541</v>
      </c>
      <c r="G15" s="14">
        <v>70932856.834983379</v>
      </c>
      <c r="I15" s="516">
        <v>57240173.042884499</v>
      </c>
      <c r="J15" s="517">
        <v>68112948.195683539</v>
      </c>
      <c r="K15" s="517">
        <v>53853117.125751503</v>
      </c>
      <c r="L15" s="518">
        <v>71891560.79072018</v>
      </c>
      <c r="N15" s="684"/>
      <c r="O15" s="684"/>
      <c r="P15" s="684"/>
      <c r="Q15" s="684"/>
      <c r="R15" s="684"/>
      <c r="S15" s="685"/>
      <c r="T15" s="685"/>
      <c r="U15" s="685"/>
      <c r="V15" s="685"/>
      <c r="W15" s="685"/>
    </row>
    <row r="16" spans="1:23">
      <c r="A16" s="10"/>
      <c r="B16" s="145" t="s">
        <v>370</v>
      </c>
      <c r="C16" s="310"/>
      <c r="D16" s="310"/>
      <c r="E16" s="310"/>
      <c r="F16" s="310"/>
      <c r="G16" s="311"/>
      <c r="I16" s="515"/>
      <c r="J16" s="310"/>
      <c r="K16" s="310"/>
      <c r="L16" s="311"/>
      <c r="S16" s="685"/>
      <c r="T16" s="685"/>
      <c r="U16" s="685"/>
      <c r="V16" s="685"/>
      <c r="W16" s="685"/>
    </row>
    <row r="17" spans="1:23">
      <c r="A17" s="8"/>
      <c r="B17" s="146" t="s">
        <v>354</v>
      </c>
      <c r="C17" s="205"/>
      <c r="D17" s="13"/>
      <c r="E17" s="13"/>
      <c r="F17" s="13"/>
      <c r="G17" s="14"/>
      <c r="I17" s="516"/>
      <c r="J17" s="517"/>
      <c r="K17" s="517"/>
      <c r="L17" s="518"/>
      <c r="S17" s="685"/>
      <c r="T17" s="685"/>
      <c r="U17" s="685"/>
      <c r="V17" s="685"/>
      <c r="W17" s="685"/>
    </row>
    <row r="18" spans="1:23">
      <c r="A18" s="8">
        <v>8</v>
      </c>
      <c r="B18" s="11" t="s">
        <v>363</v>
      </c>
      <c r="C18" s="534">
        <v>0.3445713319047809</v>
      </c>
      <c r="D18" s="535">
        <v>0.41788877385743894</v>
      </c>
      <c r="E18" s="535">
        <v>0.43848661706906084</v>
      </c>
      <c r="F18" s="535">
        <v>0.53252987024939613</v>
      </c>
      <c r="G18" s="536">
        <v>0.69720317586994696</v>
      </c>
      <c r="H18" s="537"/>
      <c r="I18" s="538">
        <v>0.84750240890528561</v>
      </c>
      <c r="J18" s="539">
        <v>0.6905158761426301</v>
      </c>
      <c r="K18" s="539">
        <v>0.88516899790013392</v>
      </c>
      <c r="L18" s="540">
        <v>0.67855989734329025</v>
      </c>
      <c r="S18" s="685"/>
      <c r="T18" s="685"/>
      <c r="U18" s="685"/>
      <c r="V18" s="685"/>
      <c r="W18" s="685"/>
    </row>
    <row r="19" spans="1:23" ht="15" customHeight="1">
      <c r="A19" s="8">
        <v>9</v>
      </c>
      <c r="B19" s="11" t="s">
        <v>364</v>
      </c>
      <c r="C19" s="534">
        <v>0.3445713319047809</v>
      </c>
      <c r="D19" s="535">
        <v>0.41788877385743894</v>
      </c>
      <c r="E19" s="535">
        <v>0.43848661706906084</v>
      </c>
      <c r="F19" s="535">
        <v>0.53252987024939613</v>
      </c>
      <c r="G19" s="536">
        <v>0.69720317586994696</v>
      </c>
      <c r="H19" s="537"/>
      <c r="I19" s="538">
        <v>0.84750240890528561</v>
      </c>
      <c r="J19" s="539">
        <v>0.6905158761426301</v>
      </c>
      <c r="K19" s="539">
        <v>0.88516899790013392</v>
      </c>
      <c r="L19" s="540">
        <v>0.67855989734329025</v>
      </c>
      <c r="S19" s="685"/>
      <c r="T19" s="685"/>
      <c r="U19" s="685"/>
      <c r="V19" s="685"/>
      <c r="W19" s="685"/>
    </row>
    <row r="20" spans="1:23">
      <c r="A20" s="8">
        <v>10</v>
      </c>
      <c r="B20" s="11" t="s">
        <v>142</v>
      </c>
      <c r="C20" s="534">
        <v>0.3445713319047809</v>
      </c>
      <c r="D20" s="535">
        <v>0.44397492355165286</v>
      </c>
      <c r="E20" s="535">
        <v>0.46230953776591949</v>
      </c>
      <c r="F20" s="535">
        <v>0.56494443997632737</v>
      </c>
      <c r="G20" s="536">
        <v>0.73773446317856806</v>
      </c>
      <c r="H20" s="537"/>
      <c r="I20" s="538">
        <v>0.9050694887170686</v>
      </c>
      <c r="J20" s="539">
        <v>0.7403280498904552</v>
      </c>
      <c r="K20" s="539">
        <v>0.93856794643796881</v>
      </c>
      <c r="L20" s="540">
        <v>0.71840144089160796</v>
      </c>
      <c r="S20" s="685"/>
      <c r="T20" s="685"/>
      <c r="U20" s="685"/>
      <c r="V20" s="685"/>
      <c r="W20" s="685"/>
    </row>
    <row r="21" spans="1:23">
      <c r="A21" s="8">
        <v>11</v>
      </c>
      <c r="B21" s="11" t="s">
        <v>366</v>
      </c>
      <c r="C21" s="534">
        <v>0.16473432729290605</v>
      </c>
      <c r="D21" s="535">
        <v>0.16927216336078527</v>
      </c>
      <c r="E21" s="535">
        <v>0.16213202537560589</v>
      </c>
      <c r="F21" s="535">
        <v>0.15263864725926696</v>
      </c>
      <c r="G21" s="536">
        <v>0.16409964793967108</v>
      </c>
      <c r="H21" s="537"/>
      <c r="I21" s="538">
        <v>0.11242979386532521</v>
      </c>
      <c r="J21" s="539">
        <v>0.11350161538319323</v>
      </c>
      <c r="K21" s="539">
        <v>9.6683477006177396E-2</v>
      </c>
      <c r="L21" s="540">
        <v>9.3692447483227914E-2</v>
      </c>
      <c r="S21" s="685"/>
      <c r="T21" s="685"/>
      <c r="U21" s="685"/>
      <c r="V21" s="685"/>
      <c r="W21" s="685"/>
    </row>
    <row r="22" spans="1:23">
      <c r="A22" s="8">
        <v>12</v>
      </c>
      <c r="B22" s="11" t="s">
        <v>367</v>
      </c>
      <c r="C22" s="534">
        <v>0.20248220445828793</v>
      </c>
      <c r="D22" s="535">
        <v>0.20727675282465807</v>
      </c>
      <c r="E22" s="535">
        <v>0.20450056847367074</v>
      </c>
      <c r="F22" s="535">
        <v>0.19209034786946436</v>
      </c>
      <c r="G22" s="536">
        <v>0.20423517748597003</v>
      </c>
      <c r="H22" s="537"/>
      <c r="I22" s="538">
        <v>0.14991511641822544</v>
      </c>
      <c r="J22" s="539">
        <v>0.151343026591123</v>
      </c>
      <c r="K22" s="539">
        <v>0.12891519897140746</v>
      </c>
      <c r="L22" s="540">
        <v>0.12492647514674277</v>
      </c>
      <c r="S22" s="685"/>
      <c r="T22" s="685"/>
      <c r="U22" s="685"/>
      <c r="V22" s="685"/>
      <c r="W22" s="685"/>
    </row>
    <row r="23" spans="1:23">
      <c r="A23" s="8">
        <v>13</v>
      </c>
      <c r="B23" s="11" t="s">
        <v>365</v>
      </c>
      <c r="C23" s="534">
        <v>0.25241362178115889</v>
      </c>
      <c r="D23" s="535">
        <v>0.25754594948764858</v>
      </c>
      <c r="E23" s="535">
        <v>0.26051180939217711</v>
      </c>
      <c r="F23" s="535">
        <v>0.24426363814603991</v>
      </c>
      <c r="G23" s="536">
        <v>0.25730824267846863</v>
      </c>
      <c r="H23" s="537"/>
      <c r="I23" s="538">
        <v>0.22920418252932262</v>
      </c>
      <c r="J23" s="539">
        <v>0.23167292163696906</v>
      </c>
      <c r="K23" s="539">
        <v>0.2373615502410315</v>
      </c>
      <c r="L23" s="540">
        <v>0.2179826112216518</v>
      </c>
      <c r="S23" s="685"/>
      <c r="T23" s="685"/>
      <c r="U23" s="685"/>
      <c r="V23" s="685"/>
      <c r="W23" s="685"/>
    </row>
    <row r="24" spans="1:23">
      <c r="A24" s="10"/>
      <c r="B24" s="145" t="s">
        <v>88</v>
      </c>
      <c r="C24" s="541"/>
      <c r="D24" s="541"/>
      <c r="E24" s="541"/>
      <c r="F24" s="541"/>
      <c r="G24" s="542"/>
      <c r="H24" s="537"/>
      <c r="I24" s="543"/>
      <c r="J24" s="541"/>
      <c r="K24" s="541"/>
      <c r="L24" s="542"/>
      <c r="S24" s="685"/>
      <c r="T24" s="685"/>
      <c r="U24" s="685"/>
      <c r="V24" s="685"/>
      <c r="W24" s="685"/>
    </row>
    <row r="25" spans="1:23" ht="15" customHeight="1">
      <c r="A25" s="312">
        <v>14</v>
      </c>
      <c r="B25" s="11" t="s">
        <v>87</v>
      </c>
      <c r="C25" s="544">
        <v>9.1179294660155133E-2</v>
      </c>
      <c r="D25" s="545">
        <v>9.200315630880207E-2</v>
      </c>
      <c r="E25" s="545">
        <v>7.7535439963021022E-2</v>
      </c>
      <c r="F25" s="545">
        <v>7.2860756946315566E-2</v>
      </c>
      <c r="G25" s="546">
        <v>6.3219954094251546E-2</v>
      </c>
      <c r="H25" s="537"/>
      <c r="I25" s="547">
        <v>6.9976078573742315E-2</v>
      </c>
      <c r="J25" s="548">
        <v>8.6712764166882422E-2</v>
      </c>
      <c r="K25" s="548">
        <v>6.8644437943282871E-2</v>
      </c>
      <c r="L25" s="549">
        <v>6.6340453031664887E-2</v>
      </c>
      <c r="S25" s="685"/>
      <c r="T25" s="685"/>
      <c r="U25" s="685"/>
      <c r="V25" s="685"/>
      <c r="W25" s="685"/>
    </row>
    <row r="26" spans="1:23">
      <c r="A26" s="312">
        <v>15</v>
      </c>
      <c r="B26" s="11" t="s">
        <v>86</v>
      </c>
      <c r="C26" s="544">
        <v>6.0067108507144966E-2</v>
      </c>
      <c r="D26" s="545">
        <v>5.8508787000952918E-2</v>
      </c>
      <c r="E26" s="545">
        <v>4.4284697999869553E-2</v>
      </c>
      <c r="F26" s="545">
        <v>3.7486925624787927E-2</v>
      </c>
      <c r="G26" s="546">
        <v>1.9930076898371032E-2</v>
      </c>
      <c r="H26" s="537"/>
      <c r="I26" s="547">
        <v>2.9409129873193305E-2</v>
      </c>
      <c r="J26" s="548">
        <v>3.7733216878770522E-2</v>
      </c>
      <c r="K26" s="548">
        <v>3.1564328779412947E-2</v>
      </c>
      <c r="L26" s="549">
        <v>3.1725445419185233E-2</v>
      </c>
      <c r="S26" s="685"/>
      <c r="T26" s="685"/>
      <c r="U26" s="685"/>
      <c r="V26" s="685"/>
      <c r="W26" s="685"/>
    </row>
    <row r="27" spans="1:23">
      <c r="A27" s="312">
        <v>16</v>
      </c>
      <c r="B27" s="11" t="s">
        <v>85</v>
      </c>
      <c r="C27" s="544">
        <v>-6.9029252962158963E-2</v>
      </c>
      <c r="D27" s="545">
        <v>-5.5714462191009409E-2</v>
      </c>
      <c r="E27" s="545">
        <v>-5.0980843798509555E-2</v>
      </c>
      <c r="F27" s="545">
        <v>-4.6088032368245886E-2</v>
      </c>
      <c r="G27" s="546">
        <v>-4.0784680519248731E-2</v>
      </c>
      <c r="H27" s="537"/>
      <c r="I27" s="547">
        <v>-2.5967160101922751E-2</v>
      </c>
      <c r="J27" s="548">
        <v>-3.3195023967773338E-2</v>
      </c>
      <c r="K27" s="548">
        <v>-2.6266127410361082E-2</v>
      </c>
      <c r="L27" s="549">
        <v>-3.0832339776697228E-2</v>
      </c>
      <c r="S27" s="685"/>
      <c r="T27" s="685"/>
      <c r="U27" s="685"/>
      <c r="V27" s="685"/>
      <c r="W27" s="685"/>
    </row>
    <row r="28" spans="1:23">
      <c r="A28" s="312">
        <v>17</v>
      </c>
      <c r="B28" s="11" t="s">
        <v>84</v>
      </c>
      <c r="C28" s="544">
        <v>3.1112186153010164E-2</v>
      </c>
      <c r="D28" s="545">
        <v>3.3494369307849152E-2</v>
      </c>
      <c r="E28" s="545">
        <v>3.3250741963151476E-2</v>
      </c>
      <c r="F28" s="545">
        <v>3.5373831321527632E-2</v>
      </c>
      <c r="G28" s="546">
        <v>4.3289877195880518E-2</v>
      </c>
      <c r="H28" s="537"/>
      <c r="I28" s="547">
        <v>4.0566948700549006E-2</v>
      </c>
      <c r="J28" s="548">
        <v>4.8979547288111901E-2</v>
      </c>
      <c r="K28" s="548">
        <v>3.7080109163869925E-2</v>
      </c>
      <c r="L28" s="549">
        <v>3.4615007612479654E-2</v>
      </c>
      <c r="S28" s="685"/>
      <c r="T28" s="685"/>
      <c r="U28" s="685"/>
      <c r="V28" s="685"/>
      <c r="W28" s="685"/>
    </row>
    <row r="29" spans="1:23">
      <c r="A29" s="312">
        <v>18</v>
      </c>
      <c r="B29" s="11" t="s">
        <v>166</v>
      </c>
      <c r="C29" s="544">
        <v>-4.3385615648181004E-2</v>
      </c>
      <c r="D29" s="545">
        <v>-3.0502503755938781E-2</v>
      </c>
      <c r="E29" s="545">
        <v>-6.0309496137747956E-2</v>
      </c>
      <c r="F29" s="545">
        <v>-5.2010519987636741E-2</v>
      </c>
      <c r="G29" s="546">
        <v>-5.092813629758406E-2</v>
      </c>
      <c r="H29" s="537"/>
      <c r="I29" s="547">
        <v>-3.3122255484799017E-2</v>
      </c>
      <c r="J29" s="548">
        <v>-4.8911011129122245E-2</v>
      </c>
      <c r="K29" s="548">
        <v>-4.3456904238065724E-2</v>
      </c>
      <c r="L29" s="549">
        <v>-3.6956771619234767E-2</v>
      </c>
      <c r="S29" s="685"/>
      <c r="T29" s="685"/>
      <c r="U29" s="685"/>
      <c r="V29" s="685"/>
      <c r="W29" s="685"/>
    </row>
    <row r="30" spans="1:23">
      <c r="A30" s="312">
        <v>19</v>
      </c>
      <c r="B30" s="11" t="s">
        <v>167</v>
      </c>
      <c r="C30" s="544">
        <v>-0.13304710985146104</v>
      </c>
      <c r="D30" s="545">
        <v>-9.0847218844899644E-2</v>
      </c>
      <c r="E30" s="545">
        <v>-0.13505280416086754</v>
      </c>
      <c r="F30" s="545">
        <v>-0.10451859967494685</v>
      </c>
      <c r="G30" s="546">
        <v>-8.5388117838136657E-2</v>
      </c>
      <c r="H30" s="537"/>
      <c r="I30" s="547">
        <v>-5.4955915971710907E-2</v>
      </c>
      <c r="J30" s="548">
        <v>-8.0165581024978935E-2</v>
      </c>
      <c r="K30" s="548">
        <v>-7.1654535872239203E-2</v>
      </c>
      <c r="L30" s="549">
        <v>-6.2810585501920951E-2</v>
      </c>
      <c r="S30" s="685"/>
      <c r="T30" s="685"/>
      <c r="U30" s="685"/>
      <c r="V30" s="685"/>
      <c r="W30" s="685"/>
    </row>
    <row r="31" spans="1:23">
      <c r="A31" s="10"/>
      <c r="B31" s="145" t="s">
        <v>229</v>
      </c>
      <c r="C31" s="541"/>
      <c r="D31" s="541"/>
      <c r="E31" s="541"/>
      <c r="F31" s="541"/>
      <c r="G31" s="542"/>
      <c r="H31" s="537"/>
      <c r="I31" s="543"/>
      <c r="J31" s="541"/>
      <c r="K31" s="541"/>
      <c r="L31" s="542"/>
      <c r="S31" s="685"/>
      <c r="T31" s="685"/>
      <c r="U31" s="685"/>
      <c r="V31" s="685"/>
      <c r="W31" s="685"/>
    </row>
    <row r="32" spans="1:23">
      <c r="A32" s="312">
        <v>20</v>
      </c>
      <c r="B32" s="11" t="s">
        <v>83</v>
      </c>
      <c r="C32" s="544">
        <v>9.4145682470673335E-3</v>
      </c>
      <c r="D32" s="545">
        <v>8.1727174329576796E-3</v>
      </c>
      <c r="E32" s="545">
        <v>2.1832662512139049E-2</v>
      </c>
      <c r="F32" s="545">
        <v>4.0539867266098477E-2</v>
      </c>
      <c r="G32" s="546">
        <v>5.6273561937663592E-2</v>
      </c>
      <c r="H32" s="537"/>
      <c r="I32" s="547">
        <v>7.1593592432212444E-2</v>
      </c>
      <c r="J32" s="548">
        <v>9.7700818052230035E-2</v>
      </c>
      <c r="K32" s="548">
        <v>0.1459437829377751</v>
      </c>
      <c r="L32" s="549">
        <v>0.16505744055088239</v>
      </c>
      <c r="S32" s="685"/>
      <c r="T32" s="685"/>
      <c r="U32" s="685"/>
      <c r="V32" s="685"/>
      <c r="W32" s="685"/>
    </row>
    <row r="33" spans="1:23" ht="15" customHeight="1">
      <c r="A33" s="312">
        <v>21</v>
      </c>
      <c r="B33" s="11" t="s">
        <v>703</v>
      </c>
      <c r="C33" s="544">
        <v>1.9906552485893944E-2</v>
      </c>
      <c r="D33" s="545">
        <v>1.9452296566206072E-2</v>
      </c>
      <c r="E33" s="545">
        <v>3.0115483956873659E-2</v>
      </c>
      <c r="F33" s="545">
        <v>3.7767339589549247E-2</v>
      </c>
      <c r="G33" s="546">
        <v>4.524543007917637E-2</v>
      </c>
      <c r="H33" s="537"/>
      <c r="I33" s="547">
        <v>4.2022503882801265E-2</v>
      </c>
      <c r="J33" s="548">
        <v>5.0902620948851923E-2</v>
      </c>
      <c r="K33" s="548">
        <v>6.4883518819109212E-2</v>
      </c>
      <c r="L33" s="549">
        <v>6.9545281550102159E-2</v>
      </c>
      <c r="S33" s="685"/>
      <c r="T33" s="685"/>
      <c r="U33" s="685"/>
      <c r="V33" s="685"/>
      <c r="W33" s="685"/>
    </row>
    <row r="34" spans="1:23">
      <c r="A34" s="312">
        <v>22</v>
      </c>
      <c r="B34" s="11" t="s">
        <v>82</v>
      </c>
      <c r="C34" s="544">
        <v>0.43464052059948921</v>
      </c>
      <c r="D34" s="545">
        <v>0.35357684417304003</v>
      </c>
      <c r="E34" s="545">
        <v>0.31518467966823016</v>
      </c>
      <c r="F34" s="545">
        <v>0.43036893477315696</v>
      </c>
      <c r="G34" s="546">
        <v>0.39556562021042679</v>
      </c>
      <c r="H34" s="537"/>
      <c r="I34" s="547">
        <v>0.37000812830572832</v>
      </c>
      <c r="J34" s="548">
        <v>0.33008692441883963</v>
      </c>
      <c r="K34" s="548">
        <v>0.19592437409026345</v>
      </c>
      <c r="L34" s="549">
        <v>0.22430830972248131</v>
      </c>
      <c r="S34" s="685"/>
      <c r="T34" s="685"/>
      <c r="U34" s="685"/>
      <c r="V34" s="685"/>
      <c r="W34" s="685"/>
    </row>
    <row r="35" spans="1:23" ht="15" customHeight="1">
      <c r="A35" s="312">
        <v>23</v>
      </c>
      <c r="B35" s="11" t="s">
        <v>81</v>
      </c>
      <c r="C35" s="544">
        <v>0.28218324623687308</v>
      </c>
      <c r="D35" s="545">
        <v>0.19582523758523759</v>
      </c>
      <c r="E35" s="545">
        <v>0.19583295684979968</v>
      </c>
      <c r="F35" s="545">
        <v>0.15726929087587752</v>
      </c>
      <c r="G35" s="546">
        <v>9.7451449403516091E-2</v>
      </c>
      <c r="H35" s="537"/>
      <c r="I35" s="547">
        <v>0.14465277297749282</v>
      </c>
      <c r="J35" s="548">
        <v>0.1977002062449103</v>
      </c>
      <c r="K35" s="548">
        <v>7.5296942059711172E-2</v>
      </c>
      <c r="L35" s="549">
        <v>0.21782155335133591</v>
      </c>
      <c r="S35" s="685"/>
      <c r="T35" s="685"/>
      <c r="U35" s="685"/>
      <c r="V35" s="685"/>
      <c r="W35" s="685"/>
    </row>
    <row r="36" spans="1:23">
      <c r="A36" s="312">
        <v>24</v>
      </c>
      <c r="B36" s="11" t="s">
        <v>80</v>
      </c>
      <c r="C36" s="544">
        <v>0.54390897021702933</v>
      </c>
      <c r="D36" s="545">
        <v>0.25224974498701153</v>
      </c>
      <c r="E36" s="545">
        <v>1.8824198694956844</v>
      </c>
      <c r="F36" s="545">
        <v>0.6149716047200815</v>
      </c>
      <c r="G36" s="546">
        <v>0.12520805739140259</v>
      </c>
      <c r="H36" s="537"/>
      <c r="I36" s="547">
        <v>0.21923715516628856</v>
      </c>
      <c r="J36" s="548">
        <v>0.46099129096252295</v>
      </c>
      <c r="K36" s="548">
        <v>1.3803265912725002E-2</v>
      </c>
      <c r="L36" s="549">
        <v>7.1589516154703706E-4</v>
      </c>
      <c r="S36" s="685"/>
      <c r="T36" s="685"/>
      <c r="U36" s="685"/>
      <c r="V36" s="685"/>
      <c r="W36" s="685"/>
    </row>
    <row r="37" spans="1:23" ht="15" customHeight="1">
      <c r="A37" s="10"/>
      <c r="B37" s="145" t="s">
        <v>230</v>
      </c>
      <c r="C37" s="310"/>
      <c r="D37" s="310"/>
      <c r="E37" s="310"/>
      <c r="F37" s="310"/>
      <c r="G37" s="311"/>
      <c r="I37" s="515"/>
      <c r="J37" s="310"/>
      <c r="K37" s="310"/>
      <c r="L37" s="311"/>
      <c r="S37" s="685"/>
      <c r="T37" s="685"/>
      <c r="U37" s="685"/>
      <c r="V37" s="685"/>
      <c r="W37" s="685"/>
    </row>
    <row r="38" spans="1:23" ht="15" customHeight="1">
      <c r="A38" s="312">
        <v>25</v>
      </c>
      <c r="B38" s="11" t="s">
        <v>79</v>
      </c>
      <c r="C38" s="665">
        <v>0.26618088210862439</v>
      </c>
      <c r="D38" s="550">
        <v>0.26972521152107359</v>
      </c>
      <c r="E38" s="550">
        <v>0.28912024057597607</v>
      </c>
      <c r="F38" s="550">
        <v>0.27565816724166298</v>
      </c>
      <c r="G38" s="551">
        <v>0.34716100710979098</v>
      </c>
      <c r="H38" s="537"/>
      <c r="I38" s="552">
        <v>0.35278899881582926</v>
      </c>
      <c r="J38" s="553">
        <v>0.32247973720512596</v>
      </c>
      <c r="K38" s="553">
        <v>0.44772812081063196</v>
      </c>
      <c r="L38" s="554">
        <v>0.35465761211009106</v>
      </c>
      <c r="S38" s="685"/>
      <c r="T38" s="685"/>
      <c r="U38" s="685"/>
      <c r="V38" s="685"/>
      <c r="W38" s="685"/>
    </row>
    <row r="39" spans="1:23" ht="15" customHeight="1">
      <c r="A39" s="312">
        <v>26</v>
      </c>
      <c r="B39" s="11" t="s">
        <v>78</v>
      </c>
      <c r="C39" s="665">
        <v>0.23223986609816202</v>
      </c>
      <c r="D39" s="550">
        <v>0.22596071470268353</v>
      </c>
      <c r="E39" s="550">
        <v>0.20831236350067919</v>
      </c>
      <c r="F39" s="550">
        <v>0.20196748306875525</v>
      </c>
      <c r="G39" s="551">
        <v>0.16939085636526741</v>
      </c>
      <c r="H39" s="537"/>
      <c r="I39" s="552">
        <v>0.2688375631872657</v>
      </c>
      <c r="J39" s="553">
        <v>0.2686654432456681</v>
      </c>
      <c r="K39" s="553">
        <v>0.16477854600384689</v>
      </c>
      <c r="L39" s="554">
        <v>0.13308155848890119</v>
      </c>
      <c r="S39" s="685"/>
      <c r="T39" s="685"/>
      <c r="U39" s="685"/>
      <c r="V39" s="685"/>
      <c r="W39" s="685"/>
    </row>
    <row r="40" spans="1:23" ht="15" customHeight="1">
      <c r="A40" s="312">
        <v>27</v>
      </c>
      <c r="B40" s="11" t="s">
        <v>77</v>
      </c>
      <c r="C40" s="665">
        <v>9.2623913426471735E-2</v>
      </c>
      <c r="D40" s="550">
        <v>0.14460847235995242</v>
      </c>
      <c r="E40" s="550">
        <v>0.10698037966067793</v>
      </c>
      <c r="F40" s="550">
        <v>8.2859139345820607E-2</v>
      </c>
      <c r="G40" s="551">
        <v>9.4277042563089886E-2</v>
      </c>
      <c r="H40" s="537"/>
      <c r="I40" s="552">
        <v>0.14195045816821317</v>
      </c>
      <c r="J40" s="553">
        <v>0.12465381841449046</v>
      </c>
      <c r="K40" s="553">
        <v>8.4388384081508658E-2</v>
      </c>
      <c r="L40" s="554">
        <v>0.1256366601234441</v>
      </c>
      <c r="S40" s="685"/>
      <c r="T40" s="685"/>
      <c r="U40" s="685"/>
      <c r="V40" s="685"/>
      <c r="W40" s="685"/>
    </row>
    <row r="41" spans="1:23" ht="15" customHeight="1">
      <c r="A41" s="313"/>
      <c r="B41" s="145" t="s">
        <v>271</v>
      </c>
      <c r="C41" s="310"/>
      <c r="D41" s="310"/>
      <c r="E41" s="310"/>
      <c r="F41" s="310"/>
      <c r="G41" s="311"/>
      <c r="I41" s="515"/>
      <c r="J41" s="310"/>
      <c r="K41" s="310"/>
      <c r="L41" s="311"/>
      <c r="S41" s="685"/>
      <c r="T41" s="685"/>
      <c r="U41" s="685"/>
      <c r="V41" s="685"/>
      <c r="W41" s="685"/>
    </row>
    <row r="42" spans="1:23">
      <c r="A42" s="312">
        <v>28</v>
      </c>
      <c r="B42" s="11" t="s">
        <v>254</v>
      </c>
      <c r="C42" s="15">
        <v>65774095.029999994</v>
      </c>
      <c r="D42" s="16">
        <v>76072287.430000007</v>
      </c>
      <c r="E42" s="16">
        <v>74710514.070000008</v>
      </c>
      <c r="F42" s="16">
        <v>96974791.719999999</v>
      </c>
      <c r="G42" s="17">
        <v>44459514.869999997</v>
      </c>
      <c r="I42" s="519">
        <v>28839575.869999997</v>
      </c>
      <c r="J42" s="520">
        <v>39070286.440000005</v>
      </c>
      <c r="K42" s="520">
        <v>37577645.133626401</v>
      </c>
      <c r="L42" s="521">
        <v>33641079.189999998</v>
      </c>
      <c r="S42" s="685"/>
      <c r="T42" s="685"/>
      <c r="U42" s="685"/>
      <c r="V42" s="685"/>
      <c r="W42" s="685"/>
    </row>
    <row r="43" spans="1:23" ht="15" customHeight="1">
      <c r="A43" s="312">
        <v>29</v>
      </c>
      <c r="B43" s="11" t="s">
        <v>266</v>
      </c>
      <c r="C43" s="15">
        <v>29591437.028849997</v>
      </c>
      <c r="D43" s="16">
        <v>15889032.896350004</v>
      </c>
      <c r="E43" s="16">
        <v>11383112.439399999</v>
      </c>
      <c r="F43" s="16">
        <v>14300782.389699999</v>
      </c>
      <c r="G43" s="17">
        <v>14725616.939399999</v>
      </c>
      <c r="I43" s="519">
        <v>12047888.378249999</v>
      </c>
      <c r="J43" s="520">
        <v>13254812.613400001</v>
      </c>
      <c r="K43" s="520">
        <v>12869564.5162</v>
      </c>
      <c r="L43" s="521">
        <v>11877040.71415</v>
      </c>
      <c r="S43" s="685"/>
      <c r="T43" s="685"/>
      <c r="U43" s="685"/>
      <c r="V43" s="685"/>
      <c r="W43" s="685"/>
    </row>
    <row r="44" spans="1:23" ht="15" customHeight="1">
      <c r="A44" s="349">
        <v>30</v>
      </c>
      <c r="B44" s="350" t="s">
        <v>255</v>
      </c>
      <c r="C44" s="567">
        <v>2.2227408207946753</v>
      </c>
      <c r="D44" s="568">
        <v>4.7877229486682715</v>
      </c>
      <c r="E44" s="568">
        <v>6.5632764736125173</v>
      </c>
      <c r="F44" s="568">
        <v>6.7810829559818462</v>
      </c>
      <c r="G44" s="569">
        <v>3.0191953962243647</v>
      </c>
      <c r="I44" s="573">
        <v>2.3937452742394227</v>
      </c>
      <c r="J44" s="574">
        <v>2.9476302366207543</v>
      </c>
      <c r="K44" s="574">
        <v>2.9198847471741773</v>
      </c>
      <c r="L44" s="569">
        <v>2.8324462296336899</v>
      </c>
      <c r="S44" s="685"/>
      <c r="T44" s="685"/>
      <c r="U44" s="685"/>
      <c r="V44" s="685"/>
      <c r="W44" s="685"/>
    </row>
    <row r="45" spans="1:23" ht="15" customHeight="1">
      <c r="A45" s="349"/>
      <c r="B45" s="145" t="s">
        <v>373</v>
      </c>
      <c r="C45" s="351"/>
      <c r="D45" s="352"/>
      <c r="E45" s="352"/>
      <c r="F45" s="352"/>
      <c r="G45" s="353"/>
      <c r="I45" s="522"/>
      <c r="J45" s="523"/>
      <c r="K45" s="523"/>
      <c r="L45" s="353"/>
      <c r="S45" s="685"/>
      <c r="T45" s="685"/>
      <c r="U45" s="685"/>
      <c r="V45" s="685"/>
      <c r="W45" s="685"/>
    </row>
    <row r="46" spans="1:23" ht="15" customHeight="1">
      <c r="A46" s="349">
        <v>31</v>
      </c>
      <c r="B46" s="350" t="s">
        <v>380</v>
      </c>
      <c r="C46" s="351">
        <v>153490325.71242478</v>
      </c>
      <c r="D46" s="352">
        <v>131361604.27428979</v>
      </c>
      <c r="E46" s="352">
        <v>119103609.23161648</v>
      </c>
      <c r="F46" s="352">
        <v>106656234.33489899</v>
      </c>
      <c r="G46" s="353">
        <v>99197616.174378678</v>
      </c>
      <c r="I46" s="522">
        <v>61318055.754500002</v>
      </c>
      <c r="J46" s="523">
        <v>57487096.908499993</v>
      </c>
      <c r="K46" s="523">
        <v>56004417.652500004</v>
      </c>
      <c r="L46" s="353">
        <v>60000891.506999999</v>
      </c>
      <c r="S46" s="685"/>
      <c r="T46" s="685"/>
      <c r="U46" s="685"/>
      <c r="V46" s="685"/>
      <c r="W46" s="685"/>
    </row>
    <row r="47" spans="1:23" ht="15" customHeight="1">
      <c r="A47" s="349">
        <v>32</v>
      </c>
      <c r="B47" s="350" t="s">
        <v>395</v>
      </c>
      <c r="C47" s="351">
        <v>99156367.672002435</v>
      </c>
      <c r="D47" s="352">
        <v>81663496.111102581</v>
      </c>
      <c r="E47" s="352">
        <v>74728023.551567301</v>
      </c>
      <c r="F47" s="352">
        <v>52644786.448199168</v>
      </c>
      <c r="G47" s="353">
        <v>43498444.916133597</v>
      </c>
      <c r="I47" s="522">
        <v>36598605.940775007</v>
      </c>
      <c r="J47" s="523">
        <v>39372851.676900022</v>
      </c>
      <c r="K47" s="523">
        <v>31849325.489900008</v>
      </c>
      <c r="L47" s="353">
        <v>31615845.140500002</v>
      </c>
      <c r="S47" s="685"/>
      <c r="T47" s="685"/>
      <c r="U47" s="685"/>
      <c r="V47" s="685"/>
      <c r="W47" s="685"/>
    </row>
    <row r="48" spans="1:23" ht="15" thickBot="1">
      <c r="A48" s="314">
        <v>33</v>
      </c>
      <c r="B48" s="147" t="s">
        <v>413</v>
      </c>
      <c r="C48" s="570">
        <v>1.5479623680866637</v>
      </c>
      <c r="D48" s="571">
        <v>1.608571889887904</v>
      </c>
      <c r="E48" s="571">
        <v>1.5938279051288848</v>
      </c>
      <c r="F48" s="571">
        <v>2.0259600528505404</v>
      </c>
      <c r="G48" s="572">
        <v>2.2804864947617065</v>
      </c>
      <c r="I48" s="575">
        <v>1.6754205297799258</v>
      </c>
      <c r="J48" s="571">
        <v>1.4600694249999566</v>
      </c>
      <c r="K48" s="571">
        <v>1.7584176993092053</v>
      </c>
      <c r="L48" s="572">
        <v>1.8978107730588123</v>
      </c>
      <c r="S48" s="685"/>
      <c r="T48" s="685"/>
      <c r="U48" s="685"/>
      <c r="V48" s="685"/>
      <c r="W48" s="685"/>
    </row>
    <row r="49" spans="1:2">
      <c r="A49" s="18"/>
    </row>
    <row r="50" spans="1:2" ht="38.25">
      <c r="B50" s="207" t="s">
        <v>700</v>
      </c>
    </row>
    <row r="51" spans="1:2" ht="51">
      <c r="B51" s="207" t="s">
        <v>270</v>
      </c>
    </row>
    <row r="53" spans="1:2">
      <c r="B53" s="206"/>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E33" sqref="E33"/>
    </sheetView>
  </sheetViews>
  <sheetFormatPr defaultColWidth="9.140625" defaultRowHeight="12.75"/>
  <cols>
    <col min="1" max="1" width="11.85546875" style="356" bestFit="1" customWidth="1"/>
    <col min="2" max="2" width="105.140625" style="356" bestFit="1" customWidth="1"/>
    <col min="3" max="3" width="14" style="356" bestFit="1" customWidth="1"/>
    <col min="4" max="4" width="12" style="356" bestFit="1" customWidth="1"/>
    <col min="5" max="5" width="17.5703125" style="356" bestFit="1" customWidth="1"/>
    <col min="6" max="6" width="14.28515625" style="356" customWidth="1"/>
    <col min="7" max="7" width="15.7109375" style="356" customWidth="1"/>
    <col min="8" max="8" width="14.7109375" style="356" customWidth="1"/>
    <col min="9" max="16384" width="9.140625" style="356"/>
  </cols>
  <sheetData>
    <row r="1" spans="1:8" ht="13.5">
      <c r="A1" s="354" t="s">
        <v>30</v>
      </c>
      <c r="B1" s="437" t="str">
        <f>'Info '!C2</f>
        <v>JSC Silk Bank</v>
      </c>
    </row>
    <row r="2" spans="1:8">
      <c r="A2" s="354" t="s">
        <v>31</v>
      </c>
      <c r="B2" s="633">
        <f>'1. key ratios '!B2</f>
        <v>45473</v>
      </c>
    </row>
    <row r="3" spans="1:8">
      <c r="A3" s="355" t="s">
        <v>416</v>
      </c>
    </row>
    <row r="5" spans="1:8" ht="12" customHeight="1">
      <c r="A5" s="753" t="s">
        <v>417</v>
      </c>
      <c r="B5" s="754"/>
      <c r="C5" s="759" t="s">
        <v>418</v>
      </c>
      <c r="D5" s="760"/>
      <c r="E5" s="760"/>
      <c r="F5" s="760"/>
      <c r="G5" s="760"/>
      <c r="H5" s="761"/>
    </row>
    <row r="6" spans="1:8">
      <c r="A6" s="755"/>
      <c r="B6" s="756"/>
      <c r="C6" s="762"/>
      <c r="D6" s="763"/>
      <c r="E6" s="763"/>
      <c r="F6" s="763"/>
      <c r="G6" s="763"/>
      <c r="H6" s="764"/>
    </row>
    <row r="7" spans="1:8" ht="30.75" customHeight="1">
      <c r="A7" s="757"/>
      <c r="B7" s="758"/>
      <c r="C7" s="435" t="s">
        <v>419</v>
      </c>
      <c r="D7" s="435" t="s">
        <v>420</v>
      </c>
      <c r="E7" s="435" t="s">
        <v>421</v>
      </c>
      <c r="F7" s="435" t="s">
        <v>422</v>
      </c>
      <c r="G7" s="435" t="s">
        <v>423</v>
      </c>
      <c r="H7" s="435" t="s">
        <v>64</v>
      </c>
    </row>
    <row r="8" spans="1:8">
      <c r="A8" s="431">
        <v>1</v>
      </c>
      <c r="B8" s="430" t="s">
        <v>51</v>
      </c>
      <c r="C8" s="632">
        <v>4064540.6100000027</v>
      </c>
      <c r="D8" s="632">
        <v>4797526.0593664143</v>
      </c>
      <c r="E8" s="632">
        <v>18249627.755076695</v>
      </c>
      <c r="F8" s="632">
        <v>1413438.478512788</v>
      </c>
      <c r="G8" s="632"/>
      <c r="H8" s="632">
        <v>28525132.902955897</v>
      </c>
    </row>
    <row r="9" spans="1:8">
      <c r="A9" s="431">
        <v>2</v>
      </c>
      <c r="B9" s="430" t="s">
        <v>52</v>
      </c>
      <c r="C9" s="632"/>
      <c r="D9" s="632"/>
      <c r="E9" s="632"/>
      <c r="F9" s="632"/>
      <c r="G9" s="632"/>
      <c r="H9" s="632">
        <v>0</v>
      </c>
    </row>
    <row r="10" spans="1:8">
      <c r="A10" s="431">
        <v>3</v>
      </c>
      <c r="B10" s="430" t="s">
        <v>164</v>
      </c>
      <c r="C10" s="632"/>
      <c r="D10" s="632"/>
      <c r="E10" s="632"/>
      <c r="F10" s="632"/>
      <c r="G10" s="632"/>
      <c r="H10" s="632">
        <v>0</v>
      </c>
    </row>
    <row r="11" spans="1:8">
      <c r="A11" s="431">
        <v>4</v>
      </c>
      <c r="B11" s="430" t="s">
        <v>53</v>
      </c>
      <c r="C11" s="632"/>
      <c r="D11" s="632"/>
      <c r="E11" s="632"/>
      <c r="F11" s="632"/>
      <c r="G11" s="632"/>
      <c r="H11" s="632">
        <v>0</v>
      </c>
    </row>
    <row r="12" spans="1:8">
      <c r="A12" s="431">
        <v>5</v>
      </c>
      <c r="B12" s="430" t="s">
        <v>54</v>
      </c>
      <c r="C12" s="632"/>
      <c r="D12" s="632"/>
      <c r="E12" s="632"/>
      <c r="F12" s="632"/>
      <c r="G12" s="632"/>
      <c r="H12" s="632">
        <v>0</v>
      </c>
    </row>
    <row r="13" spans="1:8">
      <c r="A13" s="431">
        <v>6</v>
      </c>
      <c r="B13" s="430" t="s">
        <v>55</v>
      </c>
      <c r="C13" s="632">
        <v>12276394.280000009</v>
      </c>
      <c r="D13" s="632">
        <v>41000000</v>
      </c>
      <c r="E13" s="632"/>
      <c r="F13" s="632">
        <v>64217.75</v>
      </c>
      <c r="G13" s="632"/>
      <c r="H13" s="632">
        <v>53340612.030000009</v>
      </c>
    </row>
    <row r="14" spans="1:8">
      <c r="A14" s="431">
        <v>7</v>
      </c>
      <c r="B14" s="430" t="s">
        <v>56</v>
      </c>
      <c r="C14" s="632"/>
      <c r="D14" s="632">
        <v>15639561.090390565</v>
      </c>
      <c r="E14" s="632">
        <v>20256013.556137659</v>
      </c>
      <c r="F14" s="632">
        <v>29423218.330388587</v>
      </c>
      <c r="G14" s="632">
        <v>0</v>
      </c>
      <c r="H14" s="632">
        <v>65318792.976916805</v>
      </c>
    </row>
    <row r="15" spans="1:8">
      <c r="A15" s="431">
        <v>8</v>
      </c>
      <c r="B15" s="432" t="s">
        <v>57</v>
      </c>
      <c r="C15" s="632"/>
      <c r="D15" s="632">
        <v>3478861.7652462195</v>
      </c>
      <c r="E15" s="632">
        <v>13059720.621644255</v>
      </c>
      <c r="F15" s="632">
        <v>3965183.2941319332</v>
      </c>
      <c r="G15" s="632">
        <v>99570.834858923656</v>
      </c>
      <c r="H15" s="632">
        <v>20603336.515881334</v>
      </c>
    </row>
    <row r="16" spans="1:8">
      <c r="A16" s="431">
        <v>9</v>
      </c>
      <c r="B16" s="430" t="s">
        <v>58</v>
      </c>
      <c r="C16" s="632"/>
      <c r="D16" s="632"/>
      <c r="E16" s="632"/>
      <c r="F16" s="632"/>
      <c r="G16" s="632"/>
      <c r="H16" s="632">
        <v>0</v>
      </c>
    </row>
    <row r="17" spans="1:8">
      <c r="A17" s="431">
        <v>10</v>
      </c>
      <c r="B17" s="434" t="s">
        <v>431</v>
      </c>
      <c r="C17" s="632"/>
      <c r="D17" s="632">
        <v>65583.433218717299</v>
      </c>
      <c r="E17" s="632">
        <v>63980.607097833097</v>
      </c>
      <c r="F17" s="632">
        <v>0</v>
      </c>
      <c r="G17" s="632">
        <v>516.90862742434251</v>
      </c>
      <c r="H17" s="632">
        <v>130080.94894397474</v>
      </c>
    </row>
    <row r="18" spans="1:8">
      <c r="A18" s="431">
        <v>11</v>
      </c>
      <c r="B18" s="430" t="s">
        <v>60</v>
      </c>
      <c r="C18" s="632"/>
      <c r="D18" s="632">
        <v>0</v>
      </c>
      <c r="E18" s="632">
        <v>0</v>
      </c>
      <c r="F18" s="632">
        <v>0</v>
      </c>
      <c r="G18" s="632">
        <v>0</v>
      </c>
      <c r="H18" s="632">
        <v>0</v>
      </c>
    </row>
    <row r="19" spans="1:8">
      <c r="A19" s="431">
        <v>12</v>
      </c>
      <c r="B19" s="430" t="s">
        <v>61</v>
      </c>
      <c r="C19" s="632"/>
      <c r="D19" s="632"/>
      <c r="E19" s="632"/>
      <c r="F19" s="632"/>
      <c r="G19" s="632"/>
      <c r="H19" s="632">
        <v>0</v>
      </c>
    </row>
    <row r="20" spans="1:8">
      <c r="A20" s="433">
        <v>13</v>
      </c>
      <c r="B20" s="432" t="s">
        <v>144</v>
      </c>
      <c r="C20" s="632"/>
      <c r="D20" s="632"/>
      <c r="E20" s="632"/>
      <c r="F20" s="632"/>
      <c r="G20" s="632"/>
      <c r="H20" s="632">
        <v>0</v>
      </c>
    </row>
    <row r="21" spans="1:8">
      <c r="A21" s="431">
        <v>14</v>
      </c>
      <c r="B21" s="430" t="s">
        <v>63</v>
      </c>
      <c r="C21" s="632">
        <v>3446412.4000000027</v>
      </c>
      <c r="D21" s="632">
        <v>13769185.312211361</v>
      </c>
      <c r="E21" s="632"/>
      <c r="F21" s="632"/>
      <c r="G21" s="632">
        <v>16937598</v>
      </c>
      <c r="H21" s="632">
        <v>34153195.712211363</v>
      </c>
    </row>
    <row r="22" spans="1:8">
      <c r="A22" s="429">
        <v>15</v>
      </c>
      <c r="B22" s="428" t="s">
        <v>64</v>
      </c>
      <c r="C22" s="632">
        <v>19787347.290000014</v>
      </c>
      <c r="D22" s="632">
        <v>78685134.22721456</v>
      </c>
      <c r="E22" s="632">
        <v>51565361.932858616</v>
      </c>
      <c r="F22" s="632">
        <v>34866057.853033304</v>
      </c>
      <c r="G22" s="632">
        <v>17037168.834858924</v>
      </c>
      <c r="H22" s="632">
        <v>201941070.13796541</v>
      </c>
    </row>
    <row r="26" spans="1:8" ht="25.5">
      <c r="B26" s="359" t="s">
        <v>518</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E26" sqref="E26"/>
    </sheetView>
  </sheetViews>
  <sheetFormatPr defaultColWidth="9.140625" defaultRowHeight="12.75"/>
  <cols>
    <col min="1" max="1" width="11.85546875" style="438" bestFit="1" customWidth="1"/>
    <col min="2" max="2" width="86.85546875" style="356" customWidth="1"/>
    <col min="3" max="3" width="22.7109375" style="356" customWidth="1"/>
    <col min="4" max="4" width="25.28515625" style="356" customWidth="1"/>
    <col min="5" max="5" width="15.140625" style="356" bestFit="1" customWidth="1"/>
    <col min="6" max="6" width="11.85546875" style="356" bestFit="1" customWidth="1"/>
    <col min="7" max="7" width="13.7109375" style="356" customWidth="1"/>
    <col min="8" max="8" width="19.28515625" style="356" customWidth="1"/>
    <col min="9" max="16384" width="9.140625" style="356"/>
  </cols>
  <sheetData>
    <row r="1" spans="1:8" ht="13.5">
      <c r="A1" s="354" t="s">
        <v>30</v>
      </c>
      <c r="B1" s="437" t="str">
        <f>'Info '!C2</f>
        <v>JSC Silk Bank</v>
      </c>
      <c r="C1" s="450"/>
      <c r="D1" s="450"/>
      <c r="E1" s="450"/>
      <c r="F1" s="450"/>
      <c r="G1" s="450"/>
      <c r="H1" s="450"/>
    </row>
    <row r="2" spans="1:8">
      <c r="A2" s="354" t="s">
        <v>31</v>
      </c>
      <c r="B2" s="633">
        <f>'1. key ratios '!B2</f>
        <v>45473</v>
      </c>
      <c r="C2" s="450"/>
      <c r="D2" s="450"/>
      <c r="E2" s="450"/>
      <c r="F2" s="450"/>
      <c r="G2" s="450"/>
      <c r="H2" s="450"/>
    </row>
    <row r="3" spans="1:8">
      <c r="A3" s="355" t="s">
        <v>424</v>
      </c>
      <c r="B3" s="450"/>
      <c r="C3" s="450"/>
      <c r="D3" s="450"/>
      <c r="E3" s="450"/>
      <c r="F3" s="450"/>
      <c r="G3" s="450"/>
      <c r="H3" s="450"/>
    </row>
    <row r="4" spans="1:8">
      <c r="A4" s="451"/>
      <c r="B4" s="450"/>
      <c r="C4" s="449" t="s">
        <v>0</v>
      </c>
      <c r="D4" s="449" t="s">
        <v>1</v>
      </c>
      <c r="E4" s="449" t="s">
        <v>2</v>
      </c>
      <c r="F4" s="449" t="s">
        <v>3</v>
      </c>
      <c r="G4" s="449" t="s">
        <v>4</v>
      </c>
      <c r="H4" s="449" t="s">
        <v>5</v>
      </c>
    </row>
    <row r="5" spans="1:8" ht="33.950000000000003" customHeight="1">
      <c r="A5" s="753" t="s">
        <v>425</v>
      </c>
      <c r="B5" s="754"/>
      <c r="C5" s="767" t="s">
        <v>426</v>
      </c>
      <c r="D5" s="767"/>
      <c r="E5" s="767" t="s">
        <v>663</v>
      </c>
      <c r="F5" s="765" t="s">
        <v>427</v>
      </c>
      <c r="G5" s="765" t="s">
        <v>428</v>
      </c>
      <c r="H5" s="447" t="s">
        <v>662</v>
      </c>
    </row>
    <row r="6" spans="1:8" ht="25.5">
      <c r="A6" s="757"/>
      <c r="B6" s="758"/>
      <c r="C6" s="448" t="s">
        <v>429</v>
      </c>
      <c r="D6" s="448" t="s">
        <v>430</v>
      </c>
      <c r="E6" s="767"/>
      <c r="F6" s="766"/>
      <c r="G6" s="766"/>
      <c r="H6" s="447" t="s">
        <v>661</v>
      </c>
    </row>
    <row r="7" spans="1:8">
      <c r="A7" s="445">
        <v>1</v>
      </c>
      <c r="B7" s="430" t="s">
        <v>51</v>
      </c>
      <c r="C7" s="634"/>
      <c r="D7" s="634">
        <v>28603534.990000002</v>
      </c>
      <c r="E7" s="634">
        <v>78402.087044100059</v>
      </c>
      <c r="F7" s="634"/>
      <c r="G7" s="634"/>
      <c r="H7" s="635">
        <v>28525132.902955901</v>
      </c>
    </row>
    <row r="8" spans="1:8">
      <c r="A8" s="445">
        <v>2</v>
      </c>
      <c r="B8" s="430" t="s">
        <v>52</v>
      </c>
      <c r="C8" s="634"/>
      <c r="D8" s="634">
        <v>0</v>
      </c>
      <c r="E8" s="634"/>
      <c r="F8" s="634"/>
      <c r="G8" s="634"/>
      <c r="H8" s="635">
        <v>0</v>
      </c>
    </row>
    <row r="9" spans="1:8">
      <c r="A9" s="445">
        <v>3</v>
      </c>
      <c r="B9" s="430" t="s">
        <v>164</v>
      </c>
      <c r="C9" s="634"/>
      <c r="D9" s="634">
        <v>0</v>
      </c>
      <c r="E9" s="634"/>
      <c r="F9" s="634"/>
      <c r="G9" s="634"/>
      <c r="H9" s="635">
        <v>0</v>
      </c>
    </row>
    <row r="10" spans="1:8">
      <c r="A10" s="445">
        <v>4</v>
      </c>
      <c r="B10" s="430" t="s">
        <v>53</v>
      </c>
      <c r="C10" s="634"/>
      <c r="D10" s="634">
        <v>0</v>
      </c>
      <c r="E10" s="634"/>
      <c r="F10" s="634"/>
      <c r="G10" s="634"/>
      <c r="H10" s="635">
        <v>0</v>
      </c>
    </row>
    <row r="11" spans="1:8">
      <c r="A11" s="445">
        <v>5</v>
      </c>
      <c r="B11" s="430" t="s">
        <v>54</v>
      </c>
      <c r="C11" s="634"/>
      <c r="D11" s="634">
        <v>0</v>
      </c>
      <c r="E11" s="634"/>
      <c r="F11" s="634"/>
      <c r="G11" s="634"/>
      <c r="H11" s="635">
        <v>0</v>
      </c>
    </row>
    <row r="12" spans="1:8">
      <c r="A12" s="445">
        <v>6</v>
      </c>
      <c r="B12" s="430" t="s">
        <v>55</v>
      </c>
      <c r="C12" s="634"/>
      <c r="D12" s="634">
        <v>53340612.030000009</v>
      </c>
      <c r="E12" s="634"/>
      <c r="F12" s="634"/>
      <c r="G12" s="634"/>
      <c r="H12" s="635">
        <v>53340612.030000009</v>
      </c>
    </row>
    <row r="13" spans="1:8">
      <c r="A13" s="445">
        <v>7</v>
      </c>
      <c r="B13" s="430" t="s">
        <v>56</v>
      </c>
      <c r="C13" s="634">
        <v>144338.20999999993</v>
      </c>
      <c r="D13" s="634">
        <v>65839332.425634012</v>
      </c>
      <c r="E13" s="634">
        <v>664877.65871717827</v>
      </c>
      <c r="F13" s="634"/>
      <c r="G13" s="634"/>
      <c r="H13" s="635">
        <v>65318792.976916835</v>
      </c>
    </row>
    <row r="14" spans="1:8">
      <c r="A14" s="445">
        <v>8</v>
      </c>
      <c r="B14" s="432" t="s">
        <v>57</v>
      </c>
      <c r="C14" s="634">
        <v>681011.4075237544</v>
      </c>
      <c r="D14" s="634">
        <v>21002600.817195706</v>
      </c>
      <c r="E14" s="634">
        <v>1080275.7088381585</v>
      </c>
      <c r="F14" s="634"/>
      <c r="G14" s="634">
        <v>4908.4400000000005</v>
      </c>
      <c r="H14" s="635">
        <v>20603336.515881304</v>
      </c>
    </row>
    <row r="15" spans="1:8">
      <c r="A15" s="445">
        <v>9</v>
      </c>
      <c r="B15" s="430" t="s">
        <v>58</v>
      </c>
      <c r="C15" s="634"/>
      <c r="D15" s="634">
        <v>0</v>
      </c>
      <c r="E15" s="634"/>
      <c r="F15" s="634"/>
      <c r="G15" s="634"/>
      <c r="H15" s="635">
        <v>0</v>
      </c>
    </row>
    <row r="16" spans="1:8">
      <c r="A16" s="445">
        <v>10</v>
      </c>
      <c r="B16" s="434" t="s">
        <v>431</v>
      </c>
      <c r="C16" s="634">
        <v>287024.38752375427</v>
      </c>
      <c r="D16" s="634">
        <v>0</v>
      </c>
      <c r="E16" s="634">
        <v>156943.43857977961</v>
      </c>
      <c r="F16" s="634"/>
      <c r="G16" s="634"/>
      <c r="H16" s="635">
        <v>130080.94894397465</v>
      </c>
    </row>
    <row r="17" spans="1:8">
      <c r="A17" s="445">
        <v>11</v>
      </c>
      <c r="B17" s="430" t="s">
        <v>60</v>
      </c>
      <c r="C17" s="634">
        <v>0</v>
      </c>
      <c r="D17" s="634">
        <v>0</v>
      </c>
      <c r="E17" s="634">
        <v>0</v>
      </c>
      <c r="F17" s="634"/>
      <c r="G17" s="634"/>
      <c r="H17" s="635">
        <v>0</v>
      </c>
    </row>
    <row r="18" spans="1:8">
      <c r="A18" s="445">
        <v>12</v>
      </c>
      <c r="B18" s="430" t="s">
        <v>61</v>
      </c>
      <c r="C18" s="634"/>
      <c r="D18" s="634">
        <v>0</v>
      </c>
      <c r="E18" s="634"/>
      <c r="F18" s="634"/>
      <c r="G18" s="634"/>
      <c r="H18" s="635">
        <v>0</v>
      </c>
    </row>
    <row r="19" spans="1:8">
      <c r="A19" s="446">
        <v>13</v>
      </c>
      <c r="B19" s="432" t="s">
        <v>144</v>
      </c>
      <c r="C19" s="634"/>
      <c r="D19" s="634">
        <v>0</v>
      </c>
      <c r="E19" s="634"/>
      <c r="F19" s="634"/>
      <c r="G19" s="634"/>
      <c r="H19" s="635">
        <v>0</v>
      </c>
    </row>
    <row r="20" spans="1:8">
      <c r="A20" s="445">
        <v>14</v>
      </c>
      <c r="B20" s="430" t="s">
        <v>63</v>
      </c>
      <c r="C20" s="634">
        <v>0</v>
      </c>
      <c r="D20" s="634">
        <v>34153195.712211363</v>
      </c>
      <c r="E20" s="634">
        <v>0</v>
      </c>
      <c r="F20" s="634"/>
      <c r="G20" s="634"/>
      <c r="H20" s="635">
        <v>34153195.712211363</v>
      </c>
    </row>
    <row r="21" spans="1:8" s="442" customFormat="1">
      <c r="A21" s="444">
        <v>15</v>
      </c>
      <c r="B21" s="443" t="s">
        <v>64</v>
      </c>
      <c r="C21" s="636">
        <v>825349.61752375436</v>
      </c>
      <c r="D21" s="636">
        <v>202939275.97504109</v>
      </c>
      <c r="E21" s="636">
        <v>1823555.4545994368</v>
      </c>
      <c r="F21" s="636">
        <v>0</v>
      </c>
      <c r="G21" s="636">
        <v>4908.4400000000005</v>
      </c>
      <c r="H21" s="635">
        <v>201941070.13796541</v>
      </c>
    </row>
    <row r="22" spans="1:8">
      <c r="A22" s="441">
        <v>16</v>
      </c>
      <c r="B22" s="440" t="s">
        <v>432</v>
      </c>
      <c r="C22" s="634">
        <v>825349.61752375436</v>
      </c>
      <c r="D22" s="634">
        <v>86841933.24282971</v>
      </c>
      <c r="E22" s="634">
        <v>1745153.3675553368</v>
      </c>
      <c r="F22" s="634">
        <v>0</v>
      </c>
      <c r="G22" s="634">
        <v>4908.4400000000005</v>
      </c>
      <c r="H22" s="635">
        <v>85922129.492798135</v>
      </c>
    </row>
    <row r="23" spans="1:8">
      <c r="A23" s="441">
        <v>17</v>
      </c>
      <c r="B23" s="440" t="s">
        <v>433</v>
      </c>
      <c r="C23" s="634"/>
      <c r="D23" s="634">
        <v>26851670.148699999</v>
      </c>
      <c r="E23" s="634">
        <v>78402.087044100059</v>
      </c>
      <c r="F23" s="634"/>
      <c r="G23" s="634"/>
      <c r="H23" s="635">
        <v>26773268.061655898</v>
      </c>
    </row>
    <row r="26" spans="1:8" ht="42.6" customHeight="1">
      <c r="B26" s="359" t="s">
        <v>518</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zoomScaleNormal="100" workbookViewId="0">
      <selection activeCell="J33" sqref="J33"/>
    </sheetView>
  </sheetViews>
  <sheetFormatPr defaultColWidth="9.140625" defaultRowHeight="12.75"/>
  <cols>
    <col min="1" max="1" width="11" style="356" bestFit="1" customWidth="1"/>
    <col min="2" max="2" width="93.42578125" style="356" customWidth="1"/>
    <col min="3" max="4" width="21.5703125" style="356" customWidth="1"/>
    <col min="5" max="5" width="15.140625" style="356" bestFit="1" customWidth="1"/>
    <col min="6" max="6" width="11.85546875" style="356" bestFit="1" customWidth="1"/>
    <col min="7" max="7" width="13.7109375" style="356" customWidth="1"/>
    <col min="8" max="8" width="19.85546875" style="356" customWidth="1"/>
    <col min="9" max="16384" width="9.140625" style="356"/>
  </cols>
  <sheetData>
    <row r="1" spans="1:8" ht="13.5">
      <c r="A1" s="354" t="s">
        <v>30</v>
      </c>
      <c r="B1" s="437" t="str">
        <f>'Info '!C2</f>
        <v>JSC Silk Bank</v>
      </c>
      <c r="C1" s="450"/>
      <c r="D1" s="450"/>
      <c r="E1" s="450"/>
      <c r="F1" s="450"/>
      <c r="G1" s="450"/>
      <c r="H1" s="450"/>
    </row>
    <row r="2" spans="1:8">
      <c r="A2" s="354" t="s">
        <v>31</v>
      </c>
      <c r="B2" s="633">
        <f>'1. key ratios '!B2</f>
        <v>45473</v>
      </c>
      <c r="C2" s="450"/>
      <c r="D2" s="450"/>
      <c r="E2" s="450"/>
      <c r="F2" s="450"/>
      <c r="G2" s="450"/>
      <c r="H2" s="450"/>
    </row>
    <row r="3" spans="1:8">
      <c r="A3" s="355" t="s">
        <v>434</v>
      </c>
      <c r="B3" s="450"/>
      <c r="C3" s="450"/>
      <c r="D3" s="450"/>
      <c r="E3" s="450"/>
      <c r="F3" s="450"/>
      <c r="G3" s="450"/>
      <c r="H3" s="450"/>
    </row>
    <row r="4" spans="1:8">
      <c r="A4" s="451"/>
      <c r="B4" s="450"/>
      <c r="C4" s="449" t="s">
        <v>0</v>
      </c>
      <c r="D4" s="449" t="s">
        <v>1</v>
      </c>
      <c r="E4" s="449" t="s">
        <v>2</v>
      </c>
      <c r="F4" s="449" t="s">
        <v>3</v>
      </c>
      <c r="G4" s="449" t="s">
        <v>4</v>
      </c>
      <c r="H4" s="449" t="s">
        <v>5</v>
      </c>
    </row>
    <row r="5" spans="1:8" ht="32.25" customHeight="1">
      <c r="A5" s="753" t="s">
        <v>425</v>
      </c>
      <c r="B5" s="754"/>
      <c r="C5" s="767" t="s">
        <v>426</v>
      </c>
      <c r="D5" s="767"/>
      <c r="E5" s="767" t="s">
        <v>663</v>
      </c>
      <c r="F5" s="765" t="s">
        <v>427</v>
      </c>
      <c r="G5" s="765" t="s">
        <v>428</v>
      </c>
      <c r="H5" s="447" t="s">
        <v>662</v>
      </c>
    </row>
    <row r="6" spans="1:8" ht="41.25" customHeight="1">
      <c r="A6" s="757"/>
      <c r="B6" s="758"/>
      <c r="C6" s="448" t="s">
        <v>429</v>
      </c>
      <c r="D6" s="448" t="s">
        <v>430</v>
      </c>
      <c r="E6" s="767"/>
      <c r="F6" s="766"/>
      <c r="G6" s="766"/>
      <c r="H6" s="447" t="s">
        <v>661</v>
      </c>
    </row>
    <row r="7" spans="1:8">
      <c r="A7" s="439">
        <v>1</v>
      </c>
      <c r="B7" s="454" t="s">
        <v>522</v>
      </c>
      <c r="C7" s="634">
        <v>13124.119635036495</v>
      </c>
      <c r="D7" s="634">
        <v>30675742.64466624</v>
      </c>
      <c r="E7" s="634">
        <v>140823.48702903886</v>
      </c>
      <c r="F7" s="634"/>
      <c r="G7" s="634"/>
      <c r="H7" s="635">
        <v>30548043.277272239</v>
      </c>
    </row>
    <row r="8" spans="1:8">
      <c r="A8" s="439">
        <v>2</v>
      </c>
      <c r="B8" s="454" t="s">
        <v>435</v>
      </c>
      <c r="C8" s="634">
        <v>0</v>
      </c>
      <c r="D8" s="634">
        <v>57950673.956932321</v>
      </c>
      <c r="E8" s="634">
        <v>39603.5968924564</v>
      </c>
      <c r="F8" s="634"/>
      <c r="G8" s="634"/>
      <c r="H8" s="635">
        <v>57911070.360039867</v>
      </c>
    </row>
    <row r="9" spans="1:8">
      <c r="A9" s="439">
        <v>3</v>
      </c>
      <c r="B9" s="454" t="s">
        <v>436</v>
      </c>
      <c r="C9" s="634">
        <v>0</v>
      </c>
      <c r="D9" s="634">
        <v>0</v>
      </c>
      <c r="E9" s="634">
        <v>0</v>
      </c>
      <c r="F9" s="634"/>
      <c r="G9" s="634"/>
      <c r="H9" s="635">
        <v>0</v>
      </c>
    </row>
    <row r="10" spans="1:8">
      <c r="A10" s="439">
        <v>4</v>
      </c>
      <c r="B10" s="454" t="s">
        <v>523</v>
      </c>
      <c r="C10" s="634">
        <v>0</v>
      </c>
      <c r="D10" s="634">
        <v>10102891.840131579</v>
      </c>
      <c r="E10" s="634">
        <v>92326.538336523692</v>
      </c>
      <c r="F10" s="634"/>
      <c r="G10" s="634"/>
      <c r="H10" s="635">
        <v>10010565.301795056</v>
      </c>
    </row>
    <row r="11" spans="1:8">
      <c r="A11" s="439">
        <v>5</v>
      </c>
      <c r="B11" s="454" t="s">
        <v>437</v>
      </c>
      <c r="C11" s="634">
        <v>0</v>
      </c>
      <c r="D11" s="634">
        <v>10602694.255189033</v>
      </c>
      <c r="E11" s="634">
        <v>146207.83404610655</v>
      </c>
      <c r="F11" s="634"/>
      <c r="G11" s="634"/>
      <c r="H11" s="635">
        <v>10456486.421142926</v>
      </c>
    </row>
    <row r="12" spans="1:8">
      <c r="A12" s="439">
        <v>6</v>
      </c>
      <c r="B12" s="454" t="s">
        <v>438</v>
      </c>
      <c r="C12" s="634">
        <v>117176.93</v>
      </c>
      <c r="D12" s="634">
        <v>6666541.4572424712</v>
      </c>
      <c r="E12" s="634">
        <v>189708.28628211492</v>
      </c>
      <c r="F12" s="634"/>
      <c r="G12" s="634"/>
      <c r="H12" s="635">
        <v>6594010.1009603562</v>
      </c>
    </row>
    <row r="13" spans="1:8">
      <c r="A13" s="439">
        <v>7</v>
      </c>
      <c r="B13" s="454" t="s">
        <v>439</v>
      </c>
      <c r="C13" s="634">
        <v>0</v>
      </c>
      <c r="D13" s="634">
        <v>14073264.064853437</v>
      </c>
      <c r="E13" s="634">
        <v>53664.114837863519</v>
      </c>
      <c r="F13" s="634"/>
      <c r="G13" s="634"/>
      <c r="H13" s="635">
        <v>14019599.950015573</v>
      </c>
    </row>
    <row r="14" spans="1:8">
      <c r="A14" s="439">
        <v>8</v>
      </c>
      <c r="B14" s="454" t="s">
        <v>440</v>
      </c>
      <c r="C14" s="634">
        <v>0</v>
      </c>
      <c r="D14" s="634">
        <v>506800.47514810966</v>
      </c>
      <c r="E14" s="634">
        <v>7500.5528693789674</v>
      </c>
      <c r="F14" s="634"/>
      <c r="G14" s="634"/>
      <c r="H14" s="635">
        <v>499299.92227873066</v>
      </c>
    </row>
    <row r="15" spans="1:8">
      <c r="A15" s="439">
        <v>9</v>
      </c>
      <c r="B15" s="454" t="s">
        <v>441</v>
      </c>
      <c r="C15" s="634">
        <v>0</v>
      </c>
      <c r="D15" s="634">
        <v>29572.46</v>
      </c>
      <c r="E15" s="634">
        <v>1157.9324361994097</v>
      </c>
      <c r="F15" s="634"/>
      <c r="G15" s="634"/>
      <c r="H15" s="635">
        <v>28414.527563800588</v>
      </c>
    </row>
    <row r="16" spans="1:8">
      <c r="A16" s="439">
        <v>10</v>
      </c>
      <c r="B16" s="454" t="s">
        <v>442</v>
      </c>
      <c r="C16" s="634">
        <v>0</v>
      </c>
      <c r="D16" s="634">
        <v>708289.02208569495</v>
      </c>
      <c r="E16" s="634">
        <v>13317.219415810372</v>
      </c>
      <c r="F16" s="634"/>
      <c r="G16" s="634"/>
      <c r="H16" s="635">
        <v>694971.80266988452</v>
      </c>
    </row>
    <row r="17" spans="1:8">
      <c r="A17" s="439">
        <v>11</v>
      </c>
      <c r="B17" s="454" t="s">
        <v>443</v>
      </c>
      <c r="C17" s="634">
        <v>0</v>
      </c>
      <c r="D17" s="634">
        <v>25446.039163013149</v>
      </c>
      <c r="E17" s="634">
        <v>779.77876024087141</v>
      </c>
      <c r="F17" s="634"/>
      <c r="G17" s="634"/>
      <c r="H17" s="635">
        <v>24666.260402772277</v>
      </c>
    </row>
    <row r="18" spans="1:8">
      <c r="A18" s="439">
        <v>12</v>
      </c>
      <c r="B18" s="454" t="s">
        <v>444</v>
      </c>
      <c r="C18" s="634">
        <v>24572.770729927008</v>
      </c>
      <c r="D18" s="634">
        <v>5057919.66002189</v>
      </c>
      <c r="E18" s="634">
        <v>83403.871600433456</v>
      </c>
      <c r="F18" s="634"/>
      <c r="G18" s="634"/>
      <c r="H18" s="635">
        <v>4999088.559151384</v>
      </c>
    </row>
    <row r="19" spans="1:8">
      <c r="A19" s="439">
        <v>13</v>
      </c>
      <c r="B19" s="454" t="s">
        <v>445</v>
      </c>
      <c r="C19" s="634">
        <v>11190.478686131388</v>
      </c>
      <c r="D19" s="634">
        <v>165375.74980911691</v>
      </c>
      <c r="E19" s="634">
        <v>10748.149822795413</v>
      </c>
      <c r="F19" s="634"/>
      <c r="G19" s="634"/>
      <c r="H19" s="635">
        <v>165818.07867245289</v>
      </c>
    </row>
    <row r="20" spans="1:8">
      <c r="A20" s="439">
        <v>14</v>
      </c>
      <c r="B20" s="454" t="s">
        <v>446</v>
      </c>
      <c r="C20" s="634">
        <v>39847.83</v>
      </c>
      <c r="D20" s="634">
        <v>1732730.017151159</v>
      </c>
      <c r="E20" s="634">
        <v>49125.01848274075</v>
      </c>
      <c r="F20" s="634"/>
      <c r="G20" s="634"/>
      <c r="H20" s="635">
        <v>1723452.8286684183</v>
      </c>
    </row>
    <row r="21" spans="1:8">
      <c r="A21" s="439">
        <v>15</v>
      </c>
      <c r="B21" s="454" t="s">
        <v>447</v>
      </c>
      <c r="C21" s="634">
        <v>435.65</v>
      </c>
      <c r="D21" s="634">
        <v>1998757.4392893722</v>
      </c>
      <c r="E21" s="634">
        <v>27230.190028551326</v>
      </c>
      <c r="F21" s="634"/>
      <c r="G21" s="634"/>
      <c r="H21" s="635">
        <v>1971962.8992608208</v>
      </c>
    </row>
    <row r="22" spans="1:8">
      <c r="A22" s="439">
        <v>16</v>
      </c>
      <c r="B22" s="454" t="s">
        <v>448</v>
      </c>
      <c r="C22" s="634">
        <v>0</v>
      </c>
      <c r="D22" s="634">
        <v>86667.59836063032</v>
      </c>
      <c r="E22" s="634">
        <v>1356.6796634244031</v>
      </c>
      <c r="F22" s="634"/>
      <c r="G22" s="634"/>
      <c r="H22" s="635">
        <v>85310.918697205911</v>
      </c>
    </row>
    <row r="23" spans="1:8">
      <c r="A23" s="439">
        <v>17</v>
      </c>
      <c r="B23" s="454" t="s">
        <v>526</v>
      </c>
      <c r="C23" s="634">
        <v>4943.42</v>
      </c>
      <c r="D23" s="634">
        <v>84846.919548333462</v>
      </c>
      <c r="E23" s="634">
        <v>4754.0021023146091</v>
      </c>
      <c r="F23" s="634"/>
      <c r="G23" s="634"/>
      <c r="H23" s="635">
        <v>85036.33744601885</v>
      </c>
    </row>
    <row r="24" spans="1:8">
      <c r="A24" s="439">
        <v>18</v>
      </c>
      <c r="B24" s="454" t="s">
        <v>449</v>
      </c>
      <c r="C24" s="634">
        <v>0</v>
      </c>
      <c r="D24" s="634">
        <v>6910834.877118038</v>
      </c>
      <c r="E24" s="634">
        <v>24116.472677000093</v>
      </c>
      <c r="F24" s="634"/>
      <c r="G24" s="634"/>
      <c r="H24" s="635">
        <v>6886718.4044410381</v>
      </c>
    </row>
    <row r="25" spans="1:8">
      <c r="A25" s="439">
        <v>19</v>
      </c>
      <c r="B25" s="454" t="s">
        <v>450</v>
      </c>
      <c r="C25" s="634">
        <v>65.84</v>
      </c>
      <c r="D25" s="634">
        <v>422919.34697849286</v>
      </c>
      <c r="E25" s="634">
        <v>17749.057036514558</v>
      </c>
      <c r="F25" s="634"/>
      <c r="G25" s="634"/>
      <c r="H25" s="635">
        <v>405236.12994197832</v>
      </c>
    </row>
    <row r="26" spans="1:8">
      <c r="A26" s="439">
        <v>20</v>
      </c>
      <c r="B26" s="454" t="s">
        <v>525</v>
      </c>
      <c r="C26" s="634">
        <v>0</v>
      </c>
      <c r="D26" s="634">
        <v>302570.26114196808</v>
      </c>
      <c r="E26" s="634">
        <v>8961.7063832521235</v>
      </c>
      <c r="F26" s="634"/>
      <c r="G26" s="634"/>
      <c r="H26" s="635">
        <v>293608.55475871597</v>
      </c>
    </row>
    <row r="27" spans="1:8">
      <c r="A27" s="439">
        <v>21</v>
      </c>
      <c r="B27" s="454" t="s">
        <v>451</v>
      </c>
      <c r="C27" s="634">
        <v>0</v>
      </c>
      <c r="D27" s="634">
        <v>330633.85362989269</v>
      </c>
      <c r="E27" s="634">
        <v>9993.6618226482387</v>
      </c>
      <c r="F27" s="634"/>
      <c r="G27" s="634"/>
      <c r="H27" s="635">
        <v>320640.19180724444</v>
      </c>
    </row>
    <row r="28" spans="1:8">
      <c r="A28" s="439">
        <v>22</v>
      </c>
      <c r="B28" s="454" t="s">
        <v>452</v>
      </c>
      <c r="C28" s="634">
        <v>32324.949999999997</v>
      </c>
      <c r="D28" s="634">
        <v>1992692.6662552329</v>
      </c>
      <c r="E28" s="634">
        <v>51826.546908701253</v>
      </c>
      <c r="F28" s="634"/>
      <c r="G28" s="634"/>
      <c r="H28" s="635">
        <v>1973191.0693465315</v>
      </c>
    </row>
    <row r="29" spans="1:8">
      <c r="A29" s="439">
        <v>23</v>
      </c>
      <c r="B29" s="454" t="s">
        <v>453</v>
      </c>
      <c r="C29" s="634">
        <v>288743.70847265952</v>
      </c>
      <c r="D29" s="634">
        <v>9734777.2869260125</v>
      </c>
      <c r="E29" s="634">
        <v>515382.42532408627</v>
      </c>
      <c r="F29" s="634"/>
      <c r="G29" s="634">
        <v>4908.4400000000005</v>
      </c>
      <c r="H29" s="635">
        <v>9508138.5700745862</v>
      </c>
    </row>
    <row r="30" spans="1:8">
      <c r="A30" s="439">
        <v>24</v>
      </c>
      <c r="B30" s="454" t="s">
        <v>524</v>
      </c>
      <c r="C30" s="634">
        <v>144338.21</v>
      </c>
      <c r="D30" s="634">
        <v>2657380.5033066687</v>
      </c>
      <c r="E30" s="634">
        <v>113227.20141609953</v>
      </c>
      <c r="F30" s="634"/>
      <c r="G30" s="634"/>
      <c r="H30" s="635">
        <v>2688491.5118905692</v>
      </c>
    </row>
    <row r="31" spans="1:8">
      <c r="A31" s="439">
        <v>25</v>
      </c>
      <c r="B31" s="454" t="s">
        <v>454</v>
      </c>
      <c r="C31" s="634">
        <v>148585.71</v>
      </c>
      <c r="D31" s="634">
        <v>5966057.8678810243</v>
      </c>
      <c r="E31" s="634">
        <v>220591.13042513991</v>
      </c>
      <c r="F31" s="634"/>
      <c r="G31" s="634"/>
      <c r="H31" s="635">
        <v>5894052.447455884</v>
      </c>
    </row>
    <row r="32" spans="1:8">
      <c r="A32" s="439">
        <v>26</v>
      </c>
      <c r="B32" s="454" t="s">
        <v>521</v>
      </c>
      <c r="C32" s="634">
        <v>0</v>
      </c>
      <c r="D32" s="634">
        <v>0</v>
      </c>
      <c r="E32" s="634">
        <v>0</v>
      </c>
      <c r="F32" s="634"/>
      <c r="G32" s="634"/>
      <c r="H32" s="635">
        <v>0</v>
      </c>
    </row>
    <row r="33" spans="1:8">
      <c r="A33" s="439">
        <v>27</v>
      </c>
      <c r="B33" s="439" t="s">
        <v>455</v>
      </c>
      <c r="C33" s="634">
        <v>0</v>
      </c>
      <c r="D33" s="634">
        <v>34153195.712211363</v>
      </c>
      <c r="E33" s="634">
        <v>0</v>
      </c>
      <c r="F33" s="634"/>
      <c r="G33" s="634"/>
      <c r="H33" s="635">
        <v>34153195.712211363</v>
      </c>
    </row>
    <row r="34" spans="1:8">
      <c r="A34" s="439">
        <v>28</v>
      </c>
      <c r="B34" s="443" t="s">
        <v>64</v>
      </c>
      <c r="C34" s="636">
        <v>825349.61752375425</v>
      </c>
      <c r="D34" s="636">
        <v>202939275.97504106</v>
      </c>
      <c r="E34" s="636">
        <v>1823555.4545994354</v>
      </c>
      <c r="F34" s="636">
        <v>0</v>
      </c>
      <c r="G34" s="636">
        <v>4908.4400000000005</v>
      </c>
      <c r="H34" s="635">
        <v>201941070.13796538</v>
      </c>
    </row>
    <row r="36" spans="1:8">
      <c r="B36" s="453"/>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130" zoomScaleNormal="130" workbookViewId="0">
      <selection activeCell="D27" sqref="D27"/>
    </sheetView>
  </sheetViews>
  <sheetFormatPr defaultColWidth="9.140625" defaultRowHeight="12.75"/>
  <cols>
    <col min="1" max="1" width="11.85546875" style="356" bestFit="1" customWidth="1"/>
    <col min="2" max="2" width="80.28515625" style="356" customWidth="1"/>
    <col min="3" max="3" width="19.28515625" style="356" customWidth="1"/>
    <col min="4" max="4" width="22.140625" style="356" customWidth="1"/>
    <col min="5" max="16384" width="9.140625" style="356"/>
  </cols>
  <sheetData>
    <row r="1" spans="1:4" ht="13.5">
      <c r="A1" s="354" t="s">
        <v>30</v>
      </c>
      <c r="B1" s="437" t="str">
        <f>'Info '!C2</f>
        <v>JSC Silk Bank</v>
      </c>
    </row>
    <row r="2" spans="1:4">
      <c r="A2" s="354" t="s">
        <v>31</v>
      </c>
      <c r="B2" s="633">
        <f>'1. key ratios '!B2</f>
        <v>45473</v>
      </c>
    </row>
    <row r="3" spans="1:4">
      <c r="A3" s="355" t="s">
        <v>456</v>
      </c>
    </row>
    <row r="5" spans="1:4" ht="25.5">
      <c r="A5" s="768" t="s">
        <v>670</v>
      </c>
      <c r="B5" s="768"/>
      <c r="C5" s="435" t="s">
        <v>473</v>
      </c>
      <c r="D5" s="435" t="s">
        <v>514</v>
      </c>
    </row>
    <row r="6" spans="1:4">
      <c r="A6" s="462">
        <v>1</v>
      </c>
      <c r="B6" s="455" t="s">
        <v>669</v>
      </c>
      <c r="C6" s="637">
        <v>1383177.011991604</v>
      </c>
      <c r="D6" s="637">
        <v>100825.93463185235</v>
      </c>
    </row>
    <row r="7" spans="1:4">
      <c r="A7" s="459">
        <v>2</v>
      </c>
      <c r="B7" s="455" t="s">
        <v>668</v>
      </c>
      <c r="C7" s="632">
        <v>766805.25797943608</v>
      </c>
      <c r="D7" s="632">
        <v>0</v>
      </c>
    </row>
    <row r="8" spans="1:4">
      <c r="A8" s="461">
        <v>2.1</v>
      </c>
      <c r="B8" s="460" t="s">
        <v>529</v>
      </c>
      <c r="C8" s="632">
        <v>734124.54120452376</v>
      </c>
      <c r="D8" s="632"/>
    </row>
    <row r="9" spans="1:4">
      <c r="A9" s="461">
        <v>2.2000000000000002</v>
      </c>
      <c r="B9" s="460" t="s">
        <v>527</v>
      </c>
      <c r="C9" s="632">
        <v>32680.716774912325</v>
      </c>
      <c r="D9" s="632"/>
    </row>
    <row r="10" spans="1:4">
      <c r="A10" s="462">
        <v>3</v>
      </c>
      <c r="B10" s="455" t="s">
        <v>667</v>
      </c>
      <c r="C10" s="632">
        <v>475924.96016898536</v>
      </c>
      <c r="D10" s="632"/>
    </row>
    <row r="11" spans="1:4">
      <c r="A11" s="461">
        <v>3.1</v>
      </c>
      <c r="B11" s="460" t="s">
        <v>458</v>
      </c>
      <c r="C11" s="632">
        <v>4908.4400000000005</v>
      </c>
      <c r="D11" s="632"/>
    </row>
    <row r="12" spans="1:4">
      <c r="A12" s="461">
        <v>3.2</v>
      </c>
      <c r="B12" s="460" t="s">
        <v>666</v>
      </c>
      <c r="C12" s="632">
        <v>418130.52016898536</v>
      </c>
      <c r="D12" s="632"/>
    </row>
    <row r="13" spans="1:4">
      <c r="A13" s="461">
        <v>3.3</v>
      </c>
      <c r="B13" s="460" t="s">
        <v>528</v>
      </c>
      <c r="C13" s="632">
        <v>52886</v>
      </c>
      <c r="D13" s="632"/>
    </row>
    <row r="14" spans="1:4">
      <c r="A14" s="459">
        <v>4</v>
      </c>
      <c r="B14" s="458" t="s">
        <v>665</v>
      </c>
      <c r="C14" s="632">
        <v>71096</v>
      </c>
      <c r="D14" s="632">
        <v>937</v>
      </c>
    </row>
    <row r="15" spans="1:4">
      <c r="A15" s="456">
        <v>5</v>
      </c>
      <c r="B15" s="455" t="s">
        <v>664</v>
      </c>
      <c r="C15" s="637">
        <v>1745153.3098020547</v>
      </c>
      <c r="D15" s="637">
        <v>101762.93463185235</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130" zoomScaleNormal="130" workbookViewId="0">
      <selection activeCell="C14" sqref="C14"/>
    </sheetView>
  </sheetViews>
  <sheetFormatPr defaultColWidth="9.140625" defaultRowHeight="12.75"/>
  <cols>
    <col min="1" max="1" width="11.85546875" style="356" bestFit="1" customWidth="1"/>
    <col min="2" max="2" width="89.28515625" style="356" customWidth="1"/>
    <col min="3" max="3" width="23.5703125" style="356" customWidth="1"/>
    <col min="4" max="4" width="30.85546875" style="356" customWidth="1"/>
    <col min="5" max="16384" width="9.140625" style="356"/>
  </cols>
  <sheetData>
    <row r="1" spans="1:4" ht="13.5">
      <c r="A1" s="354" t="s">
        <v>30</v>
      </c>
      <c r="B1" s="437" t="str">
        <f>'Info '!C2</f>
        <v>JSC Silk Bank</v>
      </c>
    </row>
    <row r="2" spans="1:4">
      <c r="A2" s="354" t="s">
        <v>31</v>
      </c>
      <c r="B2" s="633">
        <f>'1. key ratios '!B2</f>
        <v>45473</v>
      </c>
    </row>
    <row r="3" spans="1:4">
      <c r="A3" s="355" t="s">
        <v>460</v>
      </c>
    </row>
    <row r="4" spans="1:4">
      <c r="A4" s="355"/>
    </row>
    <row r="5" spans="1:4" ht="15" customHeight="1">
      <c r="A5" s="769" t="s">
        <v>530</v>
      </c>
      <c r="B5" s="770"/>
      <c r="C5" s="773" t="s">
        <v>461</v>
      </c>
      <c r="D5" s="774" t="s">
        <v>462</v>
      </c>
    </row>
    <row r="6" spans="1:4" ht="33.75" customHeight="1">
      <c r="A6" s="771"/>
      <c r="B6" s="772"/>
      <c r="C6" s="773"/>
      <c r="D6" s="774"/>
    </row>
    <row r="7" spans="1:4">
      <c r="A7" s="428">
        <v>1</v>
      </c>
      <c r="B7" s="428" t="s">
        <v>457</v>
      </c>
      <c r="C7" s="637">
        <v>581129.98927183496</v>
      </c>
      <c r="D7" s="463"/>
    </row>
    <row r="8" spans="1:4">
      <c r="A8" s="457">
        <v>2</v>
      </c>
      <c r="B8" s="457" t="s">
        <v>463</v>
      </c>
      <c r="C8" s="632">
        <v>444219</v>
      </c>
      <c r="D8" s="463"/>
    </row>
    <row r="9" spans="1:4">
      <c r="A9" s="457">
        <v>3</v>
      </c>
      <c r="B9" s="466" t="s">
        <v>673</v>
      </c>
      <c r="C9" s="632">
        <v>77187</v>
      </c>
      <c r="D9" s="463"/>
    </row>
    <row r="10" spans="1:4">
      <c r="A10" s="457">
        <v>4</v>
      </c>
      <c r="B10" s="457" t="s">
        <v>464</v>
      </c>
      <c r="C10" s="632">
        <v>277185.44</v>
      </c>
      <c r="D10" s="463"/>
    </row>
    <row r="11" spans="1:4">
      <c r="A11" s="457">
        <v>5</v>
      </c>
      <c r="B11" s="465" t="s">
        <v>672</v>
      </c>
      <c r="C11" s="632">
        <v>77142</v>
      </c>
      <c r="D11" s="463"/>
    </row>
    <row r="12" spans="1:4">
      <c r="A12" s="457">
        <v>6</v>
      </c>
      <c r="B12" s="465" t="s">
        <v>465</v>
      </c>
      <c r="C12" s="632">
        <v>195135</v>
      </c>
      <c r="D12" s="463"/>
    </row>
    <row r="13" spans="1:4">
      <c r="A13" s="457">
        <v>7</v>
      </c>
      <c r="B13" s="465" t="s">
        <v>468</v>
      </c>
      <c r="C13" s="632">
        <v>4908.4400000000005</v>
      </c>
      <c r="D13" s="463"/>
    </row>
    <row r="14" spans="1:4">
      <c r="A14" s="457">
        <v>8</v>
      </c>
      <c r="B14" s="465" t="s">
        <v>466</v>
      </c>
      <c r="C14" s="632"/>
      <c r="D14" s="457"/>
    </row>
    <row r="15" spans="1:4">
      <c r="A15" s="457">
        <v>9</v>
      </c>
      <c r="B15" s="465" t="s">
        <v>467</v>
      </c>
      <c r="C15" s="632"/>
      <c r="D15" s="457"/>
    </row>
    <row r="16" spans="1:4">
      <c r="A16" s="457">
        <v>10</v>
      </c>
      <c r="B16" s="465" t="s">
        <v>469</v>
      </c>
      <c r="C16" s="632"/>
      <c r="D16" s="457"/>
    </row>
    <row r="17" spans="1:4">
      <c r="A17" s="457">
        <v>11</v>
      </c>
      <c r="B17" s="465" t="s">
        <v>671</v>
      </c>
      <c r="C17" s="632"/>
      <c r="D17" s="463"/>
    </row>
    <row r="18" spans="1:4">
      <c r="A18" s="428">
        <v>12</v>
      </c>
      <c r="B18" s="464" t="s">
        <v>459</v>
      </c>
      <c r="C18" s="637">
        <v>825350.54927183501</v>
      </c>
      <c r="D18" s="463"/>
    </row>
    <row r="21" spans="1:4">
      <c r="B21" s="354"/>
    </row>
    <row r="22" spans="1:4">
      <c r="B22" s="354"/>
    </row>
    <row r="23" spans="1:4">
      <c r="B23" s="35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Normal="100" workbookViewId="0">
      <selection activeCell="D38" sqref="D38"/>
    </sheetView>
  </sheetViews>
  <sheetFormatPr defaultColWidth="9.140625" defaultRowHeight="12.75"/>
  <cols>
    <col min="1" max="1" width="11.85546875" style="450" bestFit="1" customWidth="1"/>
    <col min="2" max="2" width="63.85546875" style="450" customWidth="1"/>
    <col min="3" max="3" width="15.5703125" style="450" customWidth="1"/>
    <col min="4" max="18" width="22.28515625" style="450" customWidth="1"/>
    <col min="19" max="19" width="23.28515625" style="450" bestFit="1" customWidth="1"/>
    <col min="20" max="26" width="22.28515625" style="450" customWidth="1"/>
    <col min="27" max="27" width="23.28515625" style="450" bestFit="1" customWidth="1"/>
    <col min="28" max="28" width="20" style="450" customWidth="1"/>
    <col min="29" max="16384" width="9.140625" style="450"/>
  </cols>
  <sheetData>
    <row r="1" spans="1:28" ht="13.5">
      <c r="A1" s="354" t="s">
        <v>30</v>
      </c>
      <c r="B1" s="437" t="str">
        <f>'Info '!C2</f>
        <v>JSC Silk Bank</v>
      </c>
    </row>
    <row r="2" spans="1:28">
      <c r="A2" s="354" t="s">
        <v>31</v>
      </c>
      <c r="B2" s="633">
        <f>'1. key ratios '!B2</f>
        <v>45473</v>
      </c>
      <c r="C2" s="451"/>
    </row>
    <row r="3" spans="1:28">
      <c r="A3" s="355" t="s">
        <v>470</v>
      </c>
    </row>
    <row r="5" spans="1:28" ht="15" customHeight="1">
      <c r="A5" s="776" t="s">
        <v>685</v>
      </c>
      <c r="B5" s="777"/>
      <c r="C5" s="782" t="s">
        <v>471</v>
      </c>
      <c r="D5" s="783"/>
      <c r="E5" s="783"/>
      <c r="F5" s="783"/>
      <c r="G5" s="783"/>
      <c r="H5" s="783"/>
      <c r="I5" s="783"/>
      <c r="J5" s="783"/>
      <c r="K5" s="783"/>
      <c r="L5" s="783"/>
      <c r="M5" s="783"/>
      <c r="N5" s="783"/>
      <c r="O5" s="783"/>
      <c r="P5" s="783"/>
      <c r="Q5" s="783"/>
      <c r="R5" s="783"/>
      <c r="S5" s="783"/>
      <c r="T5" s="474"/>
      <c r="U5" s="474"/>
      <c r="V5" s="474"/>
      <c r="W5" s="474"/>
      <c r="X5" s="474"/>
      <c r="Y5" s="474"/>
      <c r="Z5" s="474"/>
      <c r="AA5" s="473"/>
      <c r="AB5" s="468"/>
    </row>
    <row r="6" spans="1:28" ht="12" customHeight="1">
      <c r="A6" s="778"/>
      <c r="B6" s="779"/>
      <c r="C6" s="784" t="s">
        <v>64</v>
      </c>
      <c r="D6" s="786" t="s">
        <v>684</v>
      </c>
      <c r="E6" s="786"/>
      <c r="F6" s="786"/>
      <c r="G6" s="786"/>
      <c r="H6" s="786" t="s">
        <v>683</v>
      </c>
      <c r="I6" s="786"/>
      <c r="J6" s="786"/>
      <c r="K6" s="786"/>
      <c r="L6" s="471"/>
      <c r="M6" s="787" t="s">
        <v>682</v>
      </c>
      <c r="N6" s="787"/>
      <c r="O6" s="787"/>
      <c r="P6" s="787"/>
      <c r="Q6" s="787"/>
      <c r="R6" s="787"/>
      <c r="S6" s="766"/>
      <c r="T6" s="472"/>
      <c r="U6" s="775" t="s">
        <v>681</v>
      </c>
      <c r="V6" s="775"/>
      <c r="W6" s="775"/>
      <c r="X6" s="775"/>
      <c r="Y6" s="775"/>
      <c r="Z6" s="775"/>
      <c r="AA6" s="767"/>
      <c r="AB6" s="471"/>
    </row>
    <row r="7" spans="1:28">
      <c r="A7" s="780"/>
      <c r="B7" s="781"/>
      <c r="C7" s="785"/>
      <c r="D7" s="470"/>
      <c r="E7" s="447" t="s">
        <v>472</v>
      </c>
      <c r="F7" s="447" t="s">
        <v>679</v>
      </c>
      <c r="G7" s="449" t="s">
        <v>680</v>
      </c>
      <c r="H7" s="451"/>
      <c r="I7" s="447" t="s">
        <v>472</v>
      </c>
      <c r="J7" s="447" t="s">
        <v>679</v>
      </c>
      <c r="K7" s="449" t="s">
        <v>680</v>
      </c>
      <c r="L7" s="469"/>
      <c r="M7" s="447" t="s">
        <v>472</v>
      </c>
      <c r="N7" s="447" t="s">
        <v>679</v>
      </c>
      <c r="O7" s="447" t="s">
        <v>678</v>
      </c>
      <c r="P7" s="447" t="s">
        <v>677</v>
      </c>
      <c r="Q7" s="447" t="s">
        <v>676</v>
      </c>
      <c r="R7" s="447" t="s">
        <v>675</v>
      </c>
      <c r="S7" s="447" t="s">
        <v>674</v>
      </c>
      <c r="T7" s="469"/>
      <c r="U7" s="447" t="s">
        <v>472</v>
      </c>
      <c r="V7" s="447" t="s">
        <v>679</v>
      </c>
      <c r="W7" s="447" t="s">
        <v>678</v>
      </c>
      <c r="X7" s="447" t="s">
        <v>677</v>
      </c>
      <c r="Y7" s="447" t="s">
        <v>676</v>
      </c>
      <c r="Z7" s="447" t="s">
        <v>675</v>
      </c>
      <c r="AA7" s="447" t="s">
        <v>674</v>
      </c>
      <c r="AB7" s="468"/>
    </row>
    <row r="8" spans="1:28">
      <c r="A8" s="467">
        <v>1</v>
      </c>
      <c r="B8" s="443" t="s">
        <v>473</v>
      </c>
      <c r="C8" s="634">
        <v>87667282.860353455</v>
      </c>
      <c r="D8" s="634">
        <v>86383957.228044361</v>
      </c>
      <c r="E8" s="634">
        <v>208922.46229702592</v>
      </c>
      <c r="F8" s="634">
        <v>0</v>
      </c>
      <c r="G8" s="634">
        <v>0</v>
      </c>
      <c r="H8" s="634">
        <v>457976.01478532818</v>
      </c>
      <c r="I8" s="634">
        <v>10680.277186858317</v>
      </c>
      <c r="J8" s="634">
        <v>239179.6897108246</v>
      </c>
      <c r="K8" s="634">
        <v>0</v>
      </c>
      <c r="L8" s="634">
        <v>825349.61752375436</v>
      </c>
      <c r="M8" s="634">
        <v>254865.47000000006</v>
      </c>
      <c r="N8" s="634">
        <v>81152.319999999992</v>
      </c>
      <c r="O8" s="634">
        <v>23572.08403111064</v>
      </c>
      <c r="P8" s="634">
        <v>119114.09349264372</v>
      </c>
      <c r="Q8" s="634">
        <v>0</v>
      </c>
      <c r="R8" s="634">
        <v>144338.21</v>
      </c>
      <c r="S8" s="634">
        <v>0</v>
      </c>
      <c r="T8" s="634">
        <v>0</v>
      </c>
      <c r="U8" s="634">
        <v>0</v>
      </c>
      <c r="V8" s="634">
        <v>0</v>
      </c>
      <c r="W8" s="634">
        <v>0</v>
      </c>
      <c r="X8" s="634">
        <v>0</v>
      </c>
      <c r="Y8" s="634">
        <v>0</v>
      </c>
      <c r="Z8" s="634">
        <v>0</v>
      </c>
      <c r="AA8" s="634">
        <v>0</v>
      </c>
    </row>
    <row r="9" spans="1:28">
      <c r="A9" s="439">
        <v>1.1000000000000001</v>
      </c>
      <c r="B9" s="459" t="s">
        <v>474</v>
      </c>
      <c r="C9" s="638">
        <v>0</v>
      </c>
      <c r="D9" s="634"/>
      <c r="E9" s="634"/>
      <c r="F9" s="634"/>
      <c r="G9" s="634"/>
      <c r="H9" s="634"/>
      <c r="I9" s="634"/>
      <c r="J9" s="634"/>
      <c r="K9" s="634"/>
      <c r="L9" s="634"/>
      <c r="M9" s="634"/>
      <c r="N9" s="634"/>
      <c r="O9" s="634"/>
      <c r="P9" s="634"/>
      <c r="Q9" s="634"/>
      <c r="R9" s="634"/>
      <c r="S9" s="634"/>
      <c r="T9" s="634"/>
      <c r="U9" s="634"/>
      <c r="V9" s="634"/>
      <c r="W9" s="634"/>
      <c r="X9" s="634"/>
      <c r="Y9" s="634"/>
      <c r="Z9" s="634"/>
      <c r="AA9" s="634"/>
    </row>
    <row r="10" spans="1:28">
      <c r="A10" s="439">
        <v>1.2</v>
      </c>
      <c r="B10" s="459" t="s">
        <v>475</v>
      </c>
      <c r="C10" s="638">
        <v>0</v>
      </c>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4"/>
    </row>
    <row r="11" spans="1:28">
      <c r="A11" s="439">
        <v>1.3</v>
      </c>
      <c r="B11" s="459" t="s">
        <v>476</v>
      </c>
      <c r="C11" s="638">
        <v>0</v>
      </c>
      <c r="D11" s="634"/>
      <c r="E11" s="634"/>
      <c r="F11" s="634"/>
      <c r="G11" s="634"/>
      <c r="H11" s="634"/>
      <c r="I11" s="634"/>
      <c r="J11" s="634"/>
      <c r="K11" s="634"/>
      <c r="L11" s="634"/>
      <c r="M11" s="634"/>
      <c r="N11" s="634"/>
      <c r="O11" s="634"/>
      <c r="P11" s="634"/>
      <c r="Q11" s="634"/>
      <c r="R11" s="634"/>
      <c r="S11" s="634"/>
      <c r="T11" s="634"/>
      <c r="U11" s="634"/>
      <c r="V11" s="634"/>
      <c r="W11" s="634"/>
      <c r="X11" s="634"/>
      <c r="Y11" s="634"/>
      <c r="Z11" s="634"/>
      <c r="AA11" s="634"/>
    </row>
    <row r="12" spans="1:28">
      <c r="A12" s="439">
        <v>1.4</v>
      </c>
      <c r="B12" s="459" t="s">
        <v>477</v>
      </c>
      <c r="C12" s="638">
        <v>0</v>
      </c>
      <c r="D12" s="634"/>
      <c r="E12" s="634"/>
      <c r="F12" s="634"/>
      <c r="G12" s="634"/>
      <c r="H12" s="634"/>
      <c r="I12" s="634"/>
      <c r="J12" s="634"/>
      <c r="K12" s="634"/>
      <c r="L12" s="634"/>
      <c r="M12" s="634"/>
      <c r="N12" s="634"/>
      <c r="O12" s="634"/>
      <c r="P12" s="634"/>
      <c r="Q12" s="634"/>
      <c r="R12" s="634"/>
      <c r="S12" s="634"/>
      <c r="T12" s="634"/>
      <c r="U12" s="634"/>
      <c r="V12" s="634"/>
      <c r="W12" s="634"/>
      <c r="X12" s="634"/>
      <c r="Y12" s="634"/>
      <c r="Z12" s="634"/>
      <c r="AA12" s="634"/>
    </row>
    <row r="13" spans="1:28">
      <c r="A13" s="439">
        <v>1.5</v>
      </c>
      <c r="B13" s="459" t="s">
        <v>478</v>
      </c>
      <c r="C13" s="638">
        <v>65983670.635634005</v>
      </c>
      <c r="D13" s="634">
        <v>65675434.090458661</v>
      </c>
      <c r="E13" s="634">
        <v>0</v>
      </c>
      <c r="F13" s="634">
        <v>0</v>
      </c>
      <c r="G13" s="634">
        <v>0</v>
      </c>
      <c r="H13" s="634">
        <v>163898.33517534143</v>
      </c>
      <c r="I13" s="634">
        <v>0</v>
      </c>
      <c r="J13" s="634">
        <v>163898.33517534143</v>
      </c>
      <c r="K13" s="634">
        <v>0</v>
      </c>
      <c r="L13" s="634">
        <v>144338.21</v>
      </c>
      <c r="M13" s="634">
        <v>0</v>
      </c>
      <c r="N13" s="634">
        <v>0</v>
      </c>
      <c r="O13" s="634">
        <v>0</v>
      </c>
      <c r="P13" s="634">
        <v>0</v>
      </c>
      <c r="Q13" s="634">
        <v>0</v>
      </c>
      <c r="R13" s="634">
        <v>144338.21</v>
      </c>
      <c r="S13" s="634">
        <v>0</v>
      </c>
      <c r="T13" s="634"/>
      <c r="U13" s="634"/>
      <c r="V13" s="634"/>
      <c r="W13" s="634"/>
      <c r="X13" s="634"/>
      <c r="Y13" s="634"/>
      <c r="Z13" s="634"/>
      <c r="AA13" s="634"/>
    </row>
    <row r="14" spans="1:28">
      <c r="A14" s="439">
        <v>1.6</v>
      </c>
      <c r="B14" s="459" t="s">
        <v>479</v>
      </c>
      <c r="C14" s="638">
        <v>21683612.224719442</v>
      </c>
      <c r="D14" s="634">
        <v>20708523.1375857</v>
      </c>
      <c r="E14" s="634">
        <v>208922.46229702592</v>
      </c>
      <c r="F14" s="634">
        <v>0</v>
      </c>
      <c r="G14" s="634">
        <v>0</v>
      </c>
      <c r="H14" s="634">
        <v>294077.67960998678</v>
      </c>
      <c r="I14" s="634">
        <v>10680.277186858317</v>
      </c>
      <c r="J14" s="634">
        <v>75281.354535483173</v>
      </c>
      <c r="K14" s="634">
        <v>0</v>
      </c>
      <c r="L14" s="634">
        <v>681011.4075237544</v>
      </c>
      <c r="M14" s="634">
        <v>254865.47000000006</v>
      </c>
      <c r="N14" s="634">
        <v>81152.319999999992</v>
      </c>
      <c r="O14" s="634">
        <v>23572.08403111064</v>
      </c>
      <c r="P14" s="634">
        <v>119114.09349264372</v>
      </c>
      <c r="Q14" s="634">
        <v>0</v>
      </c>
      <c r="R14" s="634">
        <v>0</v>
      </c>
      <c r="S14" s="634">
        <v>0</v>
      </c>
      <c r="T14" s="634"/>
      <c r="U14" s="634"/>
      <c r="V14" s="634"/>
      <c r="W14" s="634"/>
      <c r="X14" s="634"/>
      <c r="Y14" s="634"/>
      <c r="Z14" s="634"/>
      <c r="AA14" s="634"/>
    </row>
    <row r="15" spans="1:28">
      <c r="A15" s="467">
        <v>2</v>
      </c>
      <c r="B15" s="443" t="s">
        <v>480</v>
      </c>
      <c r="C15" s="634">
        <v>26875030.509999998</v>
      </c>
      <c r="D15" s="634">
        <v>26875030.509999998</v>
      </c>
      <c r="E15" s="634"/>
      <c r="F15" s="634"/>
      <c r="G15" s="634"/>
      <c r="H15" s="634"/>
      <c r="I15" s="634"/>
      <c r="J15" s="634"/>
      <c r="K15" s="634"/>
      <c r="L15" s="634"/>
      <c r="M15" s="634"/>
      <c r="N15" s="634"/>
      <c r="O15" s="634"/>
      <c r="P15" s="634"/>
      <c r="Q15" s="634"/>
      <c r="R15" s="634"/>
      <c r="S15" s="634"/>
      <c r="T15" s="634"/>
      <c r="U15" s="634"/>
      <c r="V15" s="634"/>
      <c r="W15" s="634"/>
      <c r="X15" s="634"/>
      <c r="Y15" s="634"/>
      <c r="Z15" s="634"/>
      <c r="AA15" s="634"/>
    </row>
    <row r="16" spans="1:28">
      <c r="A16" s="439">
        <v>2.1</v>
      </c>
      <c r="B16" s="459" t="s">
        <v>474</v>
      </c>
      <c r="C16" s="638"/>
      <c r="D16" s="634"/>
      <c r="E16" s="634"/>
      <c r="F16" s="634"/>
      <c r="G16" s="634"/>
      <c r="H16" s="634"/>
      <c r="I16" s="634"/>
      <c r="J16" s="634"/>
      <c r="K16" s="634"/>
      <c r="L16" s="634"/>
      <c r="M16" s="634"/>
      <c r="N16" s="634"/>
      <c r="O16" s="634"/>
      <c r="P16" s="634"/>
      <c r="Q16" s="634"/>
      <c r="R16" s="634"/>
      <c r="S16" s="634"/>
      <c r="T16" s="634"/>
      <c r="U16" s="634"/>
      <c r="V16" s="634"/>
      <c r="W16" s="634"/>
      <c r="X16" s="634"/>
      <c r="Y16" s="634"/>
      <c r="Z16" s="634"/>
      <c r="AA16" s="634"/>
    </row>
    <row r="17" spans="1:27">
      <c r="A17" s="439">
        <v>2.2000000000000002</v>
      </c>
      <c r="B17" s="459" t="s">
        <v>475</v>
      </c>
      <c r="C17" s="638">
        <v>26875030.509999998</v>
      </c>
      <c r="D17" s="634">
        <v>26875030.509999998</v>
      </c>
      <c r="E17" s="634"/>
      <c r="F17" s="634"/>
      <c r="G17" s="634"/>
      <c r="H17" s="634"/>
      <c r="I17" s="634"/>
      <c r="J17" s="634"/>
      <c r="K17" s="634"/>
      <c r="L17" s="634"/>
      <c r="M17" s="634"/>
      <c r="N17" s="634"/>
      <c r="O17" s="634"/>
      <c r="P17" s="634"/>
      <c r="Q17" s="634"/>
      <c r="R17" s="634"/>
      <c r="S17" s="634"/>
      <c r="T17" s="634"/>
      <c r="U17" s="634"/>
      <c r="V17" s="634"/>
      <c r="W17" s="634"/>
      <c r="X17" s="634"/>
      <c r="Y17" s="634"/>
      <c r="Z17" s="634"/>
      <c r="AA17" s="634"/>
    </row>
    <row r="18" spans="1:27">
      <c r="A18" s="439">
        <v>2.2999999999999998</v>
      </c>
      <c r="B18" s="459" t="s">
        <v>476</v>
      </c>
      <c r="C18" s="638"/>
      <c r="D18" s="634"/>
      <c r="E18" s="634"/>
      <c r="F18" s="634"/>
      <c r="G18" s="634"/>
      <c r="H18" s="634"/>
      <c r="I18" s="634"/>
      <c r="J18" s="634"/>
      <c r="K18" s="634"/>
      <c r="L18" s="634"/>
      <c r="M18" s="634"/>
      <c r="N18" s="634"/>
      <c r="O18" s="634"/>
      <c r="P18" s="634"/>
      <c r="Q18" s="634"/>
      <c r="R18" s="634"/>
      <c r="S18" s="634"/>
      <c r="T18" s="634"/>
      <c r="U18" s="634"/>
      <c r="V18" s="634"/>
      <c r="W18" s="634"/>
      <c r="X18" s="634"/>
      <c r="Y18" s="634"/>
      <c r="Z18" s="634"/>
      <c r="AA18" s="634"/>
    </row>
    <row r="19" spans="1:27">
      <c r="A19" s="439">
        <v>2.4</v>
      </c>
      <c r="B19" s="459" t="s">
        <v>477</v>
      </c>
      <c r="C19" s="638"/>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row>
    <row r="20" spans="1:27">
      <c r="A20" s="439">
        <v>2.5</v>
      </c>
      <c r="B20" s="459" t="s">
        <v>478</v>
      </c>
      <c r="C20" s="638"/>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row>
    <row r="21" spans="1:27">
      <c r="A21" s="439">
        <v>2.6</v>
      </c>
      <c r="B21" s="459" t="s">
        <v>479</v>
      </c>
      <c r="C21" s="638"/>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row>
    <row r="22" spans="1:27">
      <c r="A22" s="467">
        <v>3</v>
      </c>
      <c r="B22" s="443" t="s">
        <v>520</v>
      </c>
      <c r="C22" s="634">
        <v>10115406</v>
      </c>
      <c r="D22" s="634">
        <v>5792456</v>
      </c>
      <c r="E22" s="639"/>
      <c r="F22" s="639"/>
      <c r="G22" s="639"/>
      <c r="H22" s="636"/>
      <c r="I22" s="639"/>
      <c r="J22" s="639"/>
      <c r="K22" s="639"/>
      <c r="L22" s="636"/>
      <c r="M22" s="639"/>
      <c r="N22" s="639"/>
      <c r="O22" s="639"/>
      <c r="P22" s="639"/>
      <c r="Q22" s="639"/>
      <c r="R22" s="639"/>
      <c r="S22" s="639"/>
      <c r="T22" s="636"/>
      <c r="U22" s="639"/>
      <c r="V22" s="639"/>
      <c r="W22" s="639"/>
      <c r="X22" s="639"/>
      <c r="Y22" s="639"/>
      <c r="Z22" s="639"/>
      <c r="AA22" s="639"/>
    </row>
    <row r="23" spans="1:27">
      <c r="A23" s="439">
        <v>3.1</v>
      </c>
      <c r="B23" s="459" t="s">
        <v>474</v>
      </c>
      <c r="C23" s="638"/>
      <c r="D23" s="636"/>
      <c r="E23" s="639"/>
      <c r="F23" s="639"/>
      <c r="G23" s="639"/>
      <c r="H23" s="636"/>
      <c r="I23" s="639"/>
      <c r="J23" s="639"/>
      <c r="K23" s="639"/>
      <c r="L23" s="636"/>
      <c r="M23" s="639"/>
      <c r="N23" s="639"/>
      <c r="O23" s="639"/>
      <c r="P23" s="639"/>
      <c r="Q23" s="639"/>
      <c r="R23" s="639"/>
      <c r="S23" s="639"/>
      <c r="T23" s="636"/>
      <c r="U23" s="639"/>
      <c r="V23" s="639"/>
      <c r="W23" s="639"/>
      <c r="X23" s="639"/>
      <c r="Y23" s="639"/>
      <c r="Z23" s="639"/>
      <c r="AA23" s="639"/>
    </row>
    <row r="24" spans="1:27">
      <c r="A24" s="439">
        <v>3.2</v>
      </c>
      <c r="B24" s="459" t="s">
        <v>475</v>
      </c>
      <c r="C24" s="638"/>
      <c r="D24" s="636"/>
      <c r="E24" s="639"/>
      <c r="F24" s="639"/>
      <c r="G24" s="639"/>
      <c r="H24" s="636"/>
      <c r="I24" s="639"/>
      <c r="J24" s="639"/>
      <c r="K24" s="639"/>
      <c r="L24" s="636"/>
      <c r="M24" s="639"/>
      <c r="N24" s="639"/>
      <c r="O24" s="639"/>
      <c r="P24" s="639"/>
      <c r="Q24" s="639"/>
      <c r="R24" s="639"/>
      <c r="S24" s="639"/>
      <c r="T24" s="636"/>
      <c r="U24" s="639"/>
      <c r="V24" s="639"/>
      <c r="W24" s="639"/>
      <c r="X24" s="639"/>
      <c r="Y24" s="639"/>
      <c r="Z24" s="639"/>
      <c r="AA24" s="639"/>
    </row>
    <row r="25" spans="1:27">
      <c r="A25" s="439">
        <v>3.3</v>
      </c>
      <c r="B25" s="459" t="s">
        <v>476</v>
      </c>
      <c r="C25" s="638"/>
      <c r="D25" s="636"/>
      <c r="E25" s="639"/>
      <c r="F25" s="639"/>
      <c r="G25" s="639"/>
      <c r="H25" s="636"/>
      <c r="I25" s="639"/>
      <c r="J25" s="639"/>
      <c r="K25" s="639"/>
      <c r="L25" s="636"/>
      <c r="M25" s="639"/>
      <c r="N25" s="639"/>
      <c r="O25" s="639"/>
      <c r="P25" s="639"/>
      <c r="Q25" s="639"/>
      <c r="R25" s="639"/>
      <c r="S25" s="639"/>
      <c r="T25" s="636"/>
      <c r="U25" s="639"/>
      <c r="V25" s="639"/>
      <c r="W25" s="639"/>
      <c r="X25" s="639"/>
      <c r="Y25" s="639"/>
      <c r="Z25" s="639"/>
      <c r="AA25" s="639"/>
    </row>
    <row r="26" spans="1:27">
      <c r="A26" s="439">
        <v>3.4</v>
      </c>
      <c r="B26" s="459" t="s">
        <v>477</v>
      </c>
      <c r="C26" s="638"/>
      <c r="D26" s="636"/>
      <c r="E26" s="639"/>
      <c r="F26" s="639"/>
      <c r="G26" s="639"/>
      <c r="H26" s="636"/>
      <c r="I26" s="639"/>
      <c r="J26" s="639"/>
      <c r="K26" s="639"/>
      <c r="L26" s="636"/>
      <c r="M26" s="639"/>
      <c r="N26" s="639"/>
      <c r="O26" s="639"/>
      <c r="P26" s="639"/>
      <c r="Q26" s="639"/>
      <c r="R26" s="639"/>
      <c r="S26" s="639"/>
      <c r="T26" s="636"/>
      <c r="U26" s="639"/>
      <c r="V26" s="639"/>
      <c r="W26" s="639"/>
      <c r="X26" s="639"/>
      <c r="Y26" s="639"/>
      <c r="Z26" s="639"/>
      <c r="AA26" s="639"/>
    </row>
    <row r="27" spans="1:27">
      <c r="A27" s="439">
        <v>3.5</v>
      </c>
      <c r="B27" s="459" t="s">
        <v>478</v>
      </c>
      <c r="C27" s="638">
        <v>5792456</v>
      </c>
      <c r="D27" s="634">
        <v>5792456</v>
      </c>
      <c r="E27" s="639"/>
      <c r="F27" s="639"/>
      <c r="G27" s="639"/>
      <c r="H27" s="636"/>
      <c r="I27" s="639"/>
      <c r="J27" s="639"/>
      <c r="K27" s="639"/>
      <c r="L27" s="636"/>
      <c r="M27" s="639"/>
      <c r="N27" s="639"/>
      <c r="O27" s="639"/>
      <c r="P27" s="639"/>
      <c r="Q27" s="639"/>
      <c r="R27" s="639"/>
      <c r="S27" s="639"/>
      <c r="T27" s="636"/>
      <c r="U27" s="639"/>
      <c r="V27" s="639"/>
      <c r="W27" s="639"/>
      <c r="X27" s="639"/>
      <c r="Y27" s="639"/>
      <c r="Z27" s="639"/>
      <c r="AA27" s="639"/>
    </row>
    <row r="28" spans="1:27">
      <c r="A28" s="439">
        <v>3.6</v>
      </c>
      <c r="B28" s="459" t="s">
        <v>479</v>
      </c>
      <c r="C28" s="638">
        <v>4322950</v>
      </c>
      <c r="D28" s="636"/>
      <c r="E28" s="639"/>
      <c r="F28" s="639"/>
      <c r="G28" s="639"/>
      <c r="H28" s="636"/>
      <c r="I28" s="639"/>
      <c r="J28" s="639"/>
      <c r="K28" s="639"/>
      <c r="L28" s="636"/>
      <c r="M28" s="639"/>
      <c r="N28" s="639"/>
      <c r="O28" s="639"/>
      <c r="P28" s="639"/>
      <c r="Q28" s="639"/>
      <c r="R28" s="639"/>
      <c r="S28" s="639"/>
      <c r="T28" s="636"/>
      <c r="U28" s="639"/>
      <c r="V28" s="639"/>
      <c r="W28" s="639"/>
      <c r="X28" s="639"/>
      <c r="Y28" s="639"/>
      <c r="Z28" s="639"/>
      <c r="AA28" s="639"/>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C31" sqref="C31"/>
    </sheetView>
  </sheetViews>
  <sheetFormatPr defaultColWidth="9.140625" defaultRowHeight="12.75"/>
  <cols>
    <col min="1" max="1" width="11.85546875" style="450" bestFit="1" customWidth="1"/>
    <col min="2" max="2" width="90.28515625" style="450" bestFit="1" customWidth="1"/>
    <col min="3" max="3" width="18.42578125" style="450" customWidth="1"/>
    <col min="4" max="4" width="15.85546875" style="450" customWidth="1"/>
    <col min="5" max="5" width="14" style="450" customWidth="1"/>
    <col min="6" max="7" width="17.140625" style="450" customWidth="1"/>
    <col min="8" max="27" width="16.85546875" style="450" customWidth="1"/>
    <col min="28" max="16384" width="9.140625" style="450"/>
  </cols>
  <sheetData>
    <row r="1" spans="1:27" ht="13.5">
      <c r="A1" s="354" t="s">
        <v>30</v>
      </c>
      <c r="B1" s="668" t="str">
        <f>'Info '!C2</f>
        <v>JSC Silk Bank</v>
      </c>
    </row>
    <row r="2" spans="1:27">
      <c r="A2" s="354" t="s">
        <v>31</v>
      </c>
      <c r="B2" s="633">
        <f>'1. key ratios '!B2</f>
        <v>45473</v>
      </c>
    </row>
    <row r="3" spans="1:27">
      <c r="A3" s="355" t="s">
        <v>482</v>
      </c>
      <c r="C3" s="452"/>
    </row>
    <row r="4" spans="1:27" ht="13.5" thickBot="1">
      <c r="A4" s="355"/>
      <c r="B4" s="452"/>
      <c r="C4" s="452"/>
    </row>
    <row r="5" spans="1:27" ht="13.5" customHeight="1">
      <c r="A5" s="788" t="s">
        <v>688</v>
      </c>
      <c r="B5" s="789"/>
      <c r="C5" s="797" t="s">
        <v>687</v>
      </c>
      <c r="D5" s="798"/>
      <c r="E5" s="798"/>
      <c r="F5" s="798"/>
      <c r="G5" s="798"/>
      <c r="H5" s="798"/>
      <c r="I5" s="798"/>
      <c r="J5" s="798"/>
      <c r="K5" s="798"/>
      <c r="L5" s="798"/>
      <c r="M5" s="798"/>
      <c r="N5" s="798"/>
      <c r="O5" s="798"/>
      <c r="P5" s="798"/>
      <c r="Q5" s="798"/>
      <c r="R5" s="798"/>
      <c r="S5" s="799"/>
      <c r="T5" s="474"/>
      <c r="U5" s="474"/>
      <c r="V5" s="474"/>
      <c r="W5" s="474"/>
      <c r="X5" s="474"/>
      <c r="Y5" s="474"/>
      <c r="Z5" s="474"/>
      <c r="AA5" s="473"/>
    </row>
    <row r="6" spans="1:27" ht="12" customHeight="1">
      <c r="A6" s="790"/>
      <c r="B6" s="791"/>
      <c r="C6" s="794" t="s">
        <v>64</v>
      </c>
      <c r="D6" s="786" t="s">
        <v>684</v>
      </c>
      <c r="E6" s="786"/>
      <c r="F6" s="786"/>
      <c r="G6" s="786"/>
      <c r="H6" s="786" t="s">
        <v>683</v>
      </c>
      <c r="I6" s="786"/>
      <c r="J6" s="786"/>
      <c r="K6" s="786"/>
      <c r="L6" s="471"/>
      <c r="M6" s="787" t="s">
        <v>682</v>
      </c>
      <c r="N6" s="787"/>
      <c r="O6" s="787"/>
      <c r="P6" s="787"/>
      <c r="Q6" s="787"/>
      <c r="R6" s="787"/>
      <c r="S6" s="796"/>
      <c r="T6" s="474"/>
      <c r="U6" s="775" t="s">
        <v>681</v>
      </c>
      <c r="V6" s="775"/>
      <c r="W6" s="775"/>
      <c r="X6" s="775"/>
      <c r="Y6" s="775"/>
      <c r="Z6" s="775"/>
      <c r="AA6" s="767"/>
    </row>
    <row r="7" spans="1:27" ht="25.5">
      <c r="A7" s="792"/>
      <c r="B7" s="793"/>
      <c r="C7" s="795"/>
      <c r="D7" s="470"/>
      <c r="E7" s="447" t="s">
        <v>472</v>
      </c>
      <c r="F7" s="447" t="s">
        <v>679</v>
      </c>
      <c r="G7" s="449" t="s">
        <v>680</v>
      </c>
      <c r="H7" s="451"/>
      <c r="I7" s="447" t="s">
        <v>472</v>
      </c>
      <c r="J7" s="447" t="s">
        <v>679</v>
      </c>
      <c r="K7" s="449" t="s">
        <v>680</v>
      </c>
      <c r="L7" s="469"/>
      <c r="M7" s="447" t="s">
        <v>472</v>
      </c>
      <c r="N7" s="447" t="s">
        <v>679</v>
      </c>
      <c r="O7" s="447" t="s">
        <v>678</v>
      </c>
      <c r="P7" s="447" t="s">
        <v>677</v>
      </c>
      <c r="Q7" s="447" t="s">
        <v>676</v>
      </c>
      <c r="R7" s="447" t="s">
        <v>675</v>
      </c>
      <c r="S7" s="495" t="s">
        <v>674</v>
      </c>
      <c r="T7" s="494"/>
      <c r="U7" s="447" t="s">
        <v>472</v>
      </c>
      <c r="V7" s="447" t="s">
        <v>679</v>
      </c>
      <c r="W7" s="447" t="s">
        <v>678</v>
      </c>
      <c r="X7" s="447" t="s">
        <v>677</v>
      </c>
      <c r="Y7" s="447" t="s">
        <v>676</v>
      </c>
      <c r="Z7" s="447" t="s">
        <v>675</v>
      </c>
      <c r="AA7" s="447" t="s">
        <v>674</v>
      </c>
    </row>
    <row r="8" spans="1:27">
      <c r="A8" s="493">
        <v>1</v>
      </c>
      <c r="B8" s="492" t="s">
        <v>473</v>
      </c>
      <c r="C8" s="667">
        <v>87667282.860353455</v>
      </c>
      <c r="D8" s="634">
        <v>86383957.228044361</v>
      </c>
      <c r="E8" s="634">
        <v>208922.46229702592</v>
      </c>
      <c r="F8" s="634">
        <v>0</v>
      </c>
      <c r="G8" s="634">
        <v>0</v>
      </c>
      <c r="H8" s="634">
        <v>457976.01478532818</v>
      </c>
      <c r="I8" s="634">
        <v>10680.277186858317</v>
      </c>
      <c r="J8" s="634">
        <v>239179.6897108246</v>
      </c>
      <c r="K8" s="634">
        <v>0</v>
      </c>
      <c r="L8" s="634">
        <v>825349.61752375436</v>
      </c>
      <c r="M8" s="634">
        <v>254865.47000000006</v>
      </c>
      <c r="N8" s="634">
        <v>81152.319999999992</v>
      </c>
      <c r="O8" s="634">
        <v>23572.08403111064</v>
      </c>
      <c r="P8" s="634">
        <v>119114.09349264372</v>
      </c>
      <c r="Q8" s="634">
        <v>0</v>
      </c>
      <c r="R8" s="634">
        <v>144338.21</v>
      </c>
      <c r="S8" s="640">
        <v>0</v>
      </c>
      <c r="T8" s="641"/>
      <c r="U8" s="634"/>
      <c r="V8" s="634"/>
      <c r="W8" s="634"/>
      <c r="X8" s="634"/>
      <c r="Y8" s="634"/>
      <c r="Z8" s="634"/>
      <c r="AA8" s="640"/>
    </row>
    <row r="9" spans="1:27">
      <c r="A9" s="485">
        <v>1.1000000000000001</v>
      </c>
      <c r="B9" s="491" t="s">
        <v>483</v>
      </c>
      <c r="C9" s="642">
        <v>74314624.434624434</v>
      </c>
      <c r="D9" s="634">
        <v>73753905.839449078</v>
      </c>
      <c r="E9" s="634">
        <v>122443.76995013723</v>
      </c>
      <c r="F9" s="634">
        <v>0</v>
      </c>
      <c r="G9" s="634">
        <v>0</v>
      </c>
      <c r="H9" s="634">
        <v>272098.55517534143</v>
      </c>
      <c r="I9" s="634">
        <v>3550.9900000000002</v>
      </c>
      <c r="J9" s="634">
        <v>205678.01517534145</v>
      </c>
      <c r="K9" s="634">
        <v>0</v>
      </c>
      <c r="L9" s="634">
        <v>288620.03999999998</v>
      </c>
      <c r="M9" s="634">
        <v>0</v>
      </c>
      <c r="N9" s="634">
        <v>73840.95</v>
      </c>
      <c r="O9" s="634">
        <v>0</v>
      </c>
      <c r="P9" s="634">
        <v>0</v>
      </c>
      <c r="Q9" s="634">
        <v>0</v>
      </c>
      <c r="R9" s="634">
        <v>144338.21</v>
      </c>
      <c r="S9" s="640">
        <v>0</v>
      </c>
      <c r="T9" s="641"/>
      <c r="U9" s="634"/>
      <c r="V9" s="634"/>
      <c r="W9" s="634"/>
      <c r="X9" s="634"/>
      <c r="Y9" s="634"/>
      <c r="Z9" s="634"/>
      <c r="AA9" s="640"/>
    </row>
    <row r="10" spans="1:27">
      <c r="A10" s="489" t="s">
        <v>14</v>
      </c>
      <c r="B10" s="490" t="s">
        <v>484</v>
      </c>
      <c r="C10" s="643">
        <v>61211643.972928926</v>
      </c>
      <c r="D10" s="634">
        <v>60801088.11775358</v>
      </c>
      <c r="E10" s="634">
        <v>0</v>
      </c>
      <c r="F10" s="634">
        <v>0</v>
      </c>
      <c r="G10" s="634">
        <v>0</v>
      </c>
      <c r="H10" s="634">
        <v>195776.76517534142</v>
      </c>
      <c r="I10" s="634">
        <v>0</v>
      </c>
      <c r="J10" s="634">
        <v>163898.33517534143</v>
      </c>
      <c r="K10" s="634">
        <v>0</v>
      </c>
      <c r="L10" s="634">
        <v>214779.08999999997</v>
      </c>
      <c r="M10" s="634">
        <v>0</v>
      </c>
      <c r="N10" s="634">
        <v>0</v>
      </c>
      <c r="O10" s="634">
        <v>0</v>
      </c>
      <c r="P10" s="634">
        <v>0</v>
      </c>
      <c r="Q10" s="634">
        <v>0</v>
      </c>
      <c r="R10" s="634">
        <v>144338.21</v>
      </c>
      <c r="S10" s="640">
        <v>0</v>
      </c>
      <c r="T10" s="641"/>
      <c r="U10" s="634"/>
      <c r="V10" s="634"/>
      <c r="W10" s="634"/>
      <c r="X10" s="634"/>
      <c r="Y10" s="634"/>
      <c r="Z10" s="634"/>
      <c r="AA10" s="640"/>
    </row>
    <row r="11" spans="1:27">
      <c r="A11" s="487" t="s">
        <v>485</v>
      </c>
      <c r="B11" s="488" t="s">
        <v>486</v>
      </c>
      <c r="C11" s="644">
        <v>43541678.834823214</v>
      </c>
      <c r="D11" s="634">
        <v>43131122.979647867</v>
      </c>
      <c r="E11" s="634">
        <v>0</v>
      </c>
      <c r="F11" s="634">
        <v>0</v>
      </c>
      <c r="G11" s="634">
        <v>0</v>
      </c>
      <c r="H11" s="634">
        <v>195776.76517534142</v>
      </c>
      <c r="I11" s="634">
        <v>0</v>
      </c>
      <c r="J11" s="634">
        <v>163898.33517534143</v>
      </c>
      <c r="K11" s="634">
        <v>0</v>
      </c>
      <c r="L11" s="634">
        <v>214779.08999999997</v>
      </c>
      <c r="M11" s="634">
        <v>0</v>
      </c>
      <c r="N11" s="634">
        <v>0</v>
      </c>
      <c r="O11" s="634">
        <v>0</v>
      </c>
      <c r="P11" s="634">
        <v>0</v>
      </c>
      <c r="Q11" s="634">
        <v>0</v>
      </c>
      <c r="R11" s="634">
        <v>144338.21</v>
      </c>
      <c r="S11" s="640">
        <v>0</v>
      </c>
      <c r="T11" s="641"/>
      <c r="U11" s="634"/>
      <c r="V11" s="634"/>
      <c r="W11" s="634"/>
      <c r="X11" s="634"/>
      <c r="Y11" s="634"/>
      <c r="Z11" s="634"/>
      <c r="AA11" s="640"/>
    </row>
    <row r="12" spans="1:27">
      <c r="A12" s="487" t="s">
        <v>487</v>
      </c>
      <c r="B12" s="488" t="s">
        <v>488</v>
      </c>
      <c r="C12" s="644">
        <v>8928351.3775328398</v>
      </c>
      <c r="D12" s="634">
        <v>8928351.3775328398</v>
      </c>
      <c r="E12" s="634">
        <v>0</v>
      </c>
      <c r="F12" s="634">
        <v>0</v>
      </c>
      <c r="G12" s="634">
        <v>0</v>
      </c>
      <c r="H12" s="634">
        <v>0</v>
      </c>
      <c r="I12" s="634">
        <v>0</v>
      </c>
      <c r="J12" s="634">
        <v>0</v>
      </c>
      <c r="K12" s="634">
        <v>0</v>
      </c>
      <c r="L12" s="634">
        <v>0</v>
      </c>
      <c r="M12" s="634">
        <v>0</v>
      </c>
      <c r="N12" s="634">
        <v>0</v>
      </c>
      <c r="O12" s="634">
        <v>0</v>
      </c>
      <c r="P12" s="634">
        <v>0</v>
      </c>
      <c r="Q12" s="634">
        <v>0</v>
      </c>
      <c r="R12" s="634">
        <v>0</v>
      </c>
      <c r="S12" s="640">
        <v>0</v>
      </c>
      <c r="T12" s="641"/>
      <c r="U12" s="634"/>
      <c r="V12" s="634"/>
      <c r="W12" s="634"/>
      <c r="X12" s="634"/>
      <c r="Y12" s="634"/>
      <c r="Z12" s="634"/>
      <c r="AA12" s="640"/>
    </row>
    <row r="13" spans="1:27">
      <c r="A13" s="487" t="s">
        <v>489</v>
      </c>
      <c r="B13" s="488" t="s">
        <v>490</v>
      </c>
      <c r="C13" s="644">
        <v>2672400.3833338637</v>
      </c>
      <c r="D13" s="634">
        <v>2672400.3833338637</v>
      </c>
      <c r="E13" s="634">
        <v>0</v>
      </c>
      <c r="F13" s="634">
        <v>0</v>
      </c>
      <c r="G13" s="634">
        <v>0</v>
      </c>
      <c r="H13" s="634">
        <v>0</v>
      </c>
      <c r="I13" s="634">
        <v>0</v>
      </c>
      <c r="J13" s="634">
        <v>0</v>
      </c>
      <c r="K13" s="634">
        <v>0</v>
      </c>
      <c r="L13" s="634">
        <v>0</v>
      </c>
      <c r="M13" s="634">
        <v>0</v>
      </c>
      <c r="N13" s="634">
        <v>0</v>
      </c>
      <c r="O13" s="634">
        <v>0</v>
      </c>
      <c r="P13" s="634">
        <v>0</v>
      </c>
      <c r="Q13" s="634">
        <v>0</v>
      </c>
      <c r="R13" s="634">
        <v>0</v>
      </c>
      <c r="S13" s="640">
        <v>0</v>
      </c>
      <c r="T13" s="641"/>
      <c r="U13" s="634"/>
      <c r="V13" s="634"/>
      <c r="W13" s="634"/>
      <c r="X13" s="634"/>
      <c r="Y13" s="634"/>
      <c r="Z13" s="634"/>
      <c r="AA13" s="640"/>
    </row>
    <row r="14" spans="1:27">
      <c r="A14" s="487" t="s">
        <v>491</v>
      </c>
      <c r="B14" s="488" t="s">
        <v>492</v>
      </c>
      <c r="C14" s="644">
        <v>6069213.3772389954</v>
      </c>
      <c r="D14" s="634">
        <v>6069213.3772389954</v>
      </c>
      <c r="E14" s="634">
        <v>0</v>
      </c>
      <c r="F14" s="634">
        <v>0</v>
      </c>
      <c r="G14" s="634">
        <v>0</v>
      </c>
      <c r="H14" s="634">
        <v>0</v>
      </c>
      <c r="I14" s="634">
        <v>0</v>
      </c>
      <c r="J14" s="634">
        <v>0</v>
      </c>
      <c r="K14" s="634">
        <v>0</v>
      </c>
      <c r="L14" s="634">
        <v>0</v>
      </c>
      <c r="M14" s="634">
        <v>0</v>
      </c>
      <c r="N14" s="634">
        <v>0</v>
      </c>
      <c r="O14" s="634">
        <v>0</v>
      </c>
      <c r="P14" s="634">
        <v>0</v>
      </c>
      <c r="Q14" s="634">
        <v>0</v>
      </c>
      <c r="R14" s="634">
        <v>0</v>
      </c>
      <c r="S14" s="640">
        <v>0</v>
      </c>
      <c r="T14" s="641"/>
      <c r="U14" s="634"/>
      <c r="V14" s="634"/>
      <c r="W14" s="634"/>
      <c r="X14" s="634"/>
      <c r="Y14" s="634"/>
      <c r="Z14" s="634"/>
      <c r="AA14" s="640"/>
    </row>
    <row r="15" spans="1:27">
      <c r="A15" s="486">
        <v>1.2</v>
      </c>
      <c r="B15" s="484" t="s">
        <v>686</v>
      </c>
      <c r="C15" s="642">
        <v>1207701.5311770134</v>
      </c>
      <c r="D15" s="634">
        <v>960169.25064005342</v>
      </c>
      <c r="E15" s="634">
        <v>4897.7507980054897</v>
      </c>
      <c r="F15" s="634">
        <v>0</v>
      </c>
      <c r="G15" s="634">
        <v>0</v>
      </c>
      <c r="H15" s="634">
        <v>53357.693912572766</v>
      </c>
      <c r="I15" s="634">
        <v>142.03960000000001</v>
      </c>
      <c r="J15" s="634">
        <v>42233.784817842105</v>
      </c>
      <c r="K15" s="634">
        <v>0</v>
      </c>
      <c r="L15" s="634">
        <v>194174.58662438931</v>
      </c>
      <c r="M15" s="634">
        <v>0</v>
      </c>
      <c r="N15" s="634">
        <v>73840.95</v>
      </c>
      <c r="O15" s="634">
        <v>0</v>
      </c>
      <c r="P15" s="634">
        <v>0</v>
      </c>
      <c r="Q15" s="634">
        <v>0</v>
      </c>
      <c r="R15" s="634">
        <v>84638.210696971815</v>
      </c>
      <c r="S15" s="640">
        <v>0</v>
      </c>
      <c r="T15" s="641"/>
      <c r="U15" s="634"/>
      <c r="V15" s="634"/>
      <c r="W15" s="634"/>
      <c r="X15" s="634"/>
      <c r="Y15" s="634"/>
      <c r="Z15" s="634"/>
      <c r="AA15" s="640"/>
    </row>
    <row r="16" spans="1:27">
      <c r="A16" s="485">
        <v>1.3</v>
      </c>
      <c r="B16" s="484" t="s">
        <v>531</v>
      </c>
      <c r="C16" s="645">
        <v>1146879393.5378668</v>
      </c>
      <c r="D16" s="646">
        <v>1145929579.7378669</v>
      </c>
      <c r="E16" s="646">
        <v>225676.88908195667</v>
      </c>
      <c r="F16" s="646">
        <v>0</v>
      </c>
      <c r="G16" s="646">
        <v>0</v>
      </c>
      <c r="H16" s="646">
        <v>455236.19999999995</v>
      </c>
      <c r="I16" s="646">
        <v>11240.4</v>
      </c>
      <c r="J16" s="646">
        <v>349857.45</v>
      </c>
      <c r="K16" s="646">
        <v>0</v>
      </c>
      <c r="L16" s="646">
        <v>494577.6</v>
      </c>
      <c r="M16" s="646">
        <v>0</v>
      </c>
      <c r="N16" s="646">
        <v>120834.3</v>
      </c>
      <c r="O16" s="646">
        <v>0</v>
      </c>
      <c r="P16" s="646">
        <v>0</v>
      </c>
      <c r="Q16" s="646">
        <v>0</v>
      </c>
      <c r="R16" s="646">
        <v>252909</v>
      </c>
      <c r="S16" s="647">
        <v>0</v>
      </c>
      <c r="T16" s="648"/>
      <c r="U16" s="646"/>
      <c r="V16" s="646"/>
      <c r="W16" s="646"/>
      <c r="X16" s="646"/>
      <c r="Y16" s="646"/>
      <c r="Z16" s="646"/>
      <c r="AA16" s="647"/>
    </row>
    <row r="17" spans="1:27">
      <c r="A17" s="481" t="s">
        <v>493</v>
      </c>
      <c r="B17" s="483" t="s">
        <v>494</v>
      </c>
      <c r="C17" s="649">
        <v>74271424.164549202</v>
      </c>
      <c r="D17" s="634">
        <v>73712778.65937385</v>
      </c>
      <c r="E17" s="634">
        <v>122443.76995013723</v>
      </c>
      <c r="F17" s="634">
        <v>0</v>
      </c>
      <c r="G17" s="634">
        <v>0</v>
      </c>
      <c r="H17" s="634">
        <v>270025.46517534141</v>
      </c>
      <c r="I17" s="634">
        <v>3550.9900000000002</v>
      </c>
      <c r="J17" s="634">
        <v>205678.01517534145</v>
      </c>
      <c r="K17" s="634">
        <v>0</v>
      </c>
      <c r="L17" s="634">
        <v>288620.03999999998</v>
      </c>
      <c r="M17" s="634">
        <v>0</v>
      </c>
      <c r="N17" s="634">
        <v>73840.95</v>
      </c>
      <c r="O17" s="634">
        <v>0</v>
      </c>
      <c r="P17" s="634">
        <v>0</v>
      </c>
      <c r="Q17" s="634">
        <v>0</v>
      </c>
      <c r="R17" s="634">
        <v>144338.21</v>
      </c>
      <c r="S17" s="640">
        <v>0</v>
      </c>
      <c r="T17" s="641"/>
      <c r="U17" s="634"/>
      <c r="V17" s="634"/>
      <c r="W17" s="634"/>
      <c r="X17" s="634"/>
      <c r="Y17" s="634"/>
      <c r="Z17" s="634"/>
      <c r="AA17" s="640"/>
    </row>
    <row r="18" spans="1:27">
      <c r="A18" s="479" t="s">
        <v>495</v>
      </c>
      <c r="B18" s="480" t="s">
        <v>496</v>
      </c>
      <c r="C18" s="650">
        <v>60346936.267879121</v>
      </c>
      <c r="D18" s="634">
        <v>59936380.412703775</v>
      </c>
      <c r="E18" s="634">
        <v>0</v>
      </c>
      <c r="F18" s="634">
        <v>0</v>
      </c>
      <c r="G18" s="634">
        <v>0</v>
      </c>
      <c r="H18" s="634">
        <v>195776.76517534142</v>
      </c>
      <c r="I18" s="634">
        <v>0</v>
      </c>
      <c r="J18" s="634">
        <v>163898.33517534143</v>
      </c>
      <c r="K18" s="634">
        <v>0</v>
      </c>
      <c r="L18" s="634">
        <v>214779.08999999997</v>
      </c>
      <c r="M18" s="634">
        <v>0</v>
      </c>
      <c r="N18" s="634">
        <v>0</v>
      </c>
      <c r="O18" s="634">
        <v>0</v>
      </c>
      <c r="P18" s="634">
        <v>0</v>
      </c>
      <c r="Q18" s="634">
        <v>0</v>
      </c>
      <c r="R18" s="634">
        <v>144338.21</v>
      </c>
      <c r="S18" s="640">
        <v>0</v>
      </c>
      <c r="T18" s="641"/>
      <c r="U18" s="634"/>
      <c r="V18" s="634"/>
      <c r="W18" s="634"/>
      <c r="X18" s="634"/>
      <c r="Y18" s="634"/>
      <c r="Z18" s="634"/>
      <c r="AA18" s="640"/>
    </row>
    <row r="19" spans="1:27">
      <c r="A19" s="481" t="s">
        <v>497</v>
      </c>
      <c r="B19" s="482" t="s">
        <v>498</v>
      </c>
      <c r="C19" s="651">
        <v>1072607969.3733177</v>
      </c>
      <c r="D19" s="634">
        <v>1072216801.0784931</v>
      </c>
      <c r="E19" s="634">
        <v>103233.11913181945</v>
      </c>
      <c r="F19" s="634">
        <v>0</v>
      </c>
      <c r="G19" s="634">
        <v>0</v>
      </c>
      <c r="H19" s="634">
        <v>185210.73482465852</v>
      </c>
      <c r="I19" s="634">
        <v>7689.41</v>
      </c>
      <c r="J19" s="634">
        <v>144179.43482465856</v>
      </c>
      <c r="K19" s="634">
        <v>0</v>
      </c>
      <c r="L19" s="634">
        <v>205957.56000000003</v>
      </c>
      <c r="M19" s="634">
        <v>0</v>
      </c>
      <c r="N19" s="634">
        <v>46993.350000000006</v>
      </c>
      <c r="O19" s="634">
        <v>0</v>
      </c>
      <c r="P19" s="634">
        <v>0</v>
      </c>
      <c r="Q19" s="634">
        <v>0</v>
      </c>
      <c r="R19" s="634">
        <v>108570.79000000001</v>
      </c>
      <c r="S19" s="640">
        <v>0</v>
      </c>
      <c r="T19" s="641"/>
      <c r="U19" s="634"/>
      <c r="V19" s="634"/>
      <c r="W19" s="634"/>
      <c r="X19" s="634"/>
      <c r="Y19" s="634"/>
      <c r="Z19" s="634"/>
      <c r="AA19" s="640"/>
    </row>
    <row r="20" spans="1:27">
      <c r="A20" s="479" t="s">
        <v>499</v>
      </c>
      <c r="B20" s="480" t="s">
        <v>496</v>
      </c>
      <c r="C20" s="650">
        <v>52061721.523822404</v>
      </c>
      <c r="D20" s="634">
        <v>51758511.978997745</v>
      </c>
      <c r="E20" s="634">
        <v>0</v>
      </c>
      <c r="F20" s="634">
        <v>0</v>
      </c>
      <c r="G20" s="634">
        <v>0</v>
      </c>
      <c r="H20" s="634">
        <v>144245.33482465855</v>
      </c>
      <c r="I20" s="634">
        <v>0</v>
      </c>
      <c r="J20" s="634">
        <v>111491.46482465856</v>
      </c>
      <c r="K20" s="634">
        <v>0</v>
      </c>
      <c r="L20" s="634">
        <v>158964.21000000002</v>
      </c>
      <c r="M20" s="634">
        <v>0</v>
      </c>
      <c r="N20" s="634">
        <v>0</v>
      </c>
      <c r="O20" s="634">
        <v>0</v>
      </c>
      <c r="P20" s="634">
        <v>0</v>
      </c>
      <c r="Q20" s="634">
        <v>0</v>
      </c>
      <c r="R20" s="634">
        <v>108570.79000000001</v>
      </c>
      <c r="S20" s="640">
        <v>0</v>
      </c>
      <c r="T20" s="641"/>
      <c r="U20" s="634"/>
      <c r="V20" s="634"/>
      <c r="W20" s="634"/>
      <c r="X20" s="634"/>
      <c r="Y20" s="634"/>
      <c r="Z20" s="634"/>
      <c r="AA20" s="640"/>
    </row>
    <row r="21" spans="1:27">
      <c r="A21" s="478">
        <v>1.4</v>
      </c>
      <c r="B21" s="477" t="s">
        <v>500</v>
      </c>
      <c r="C21" s="652"/>
      <c r="D21" s="634"/>
      <c r="E21" s="634"/>
      <c r="F21" s="634"/>
      <c r="G21" s="634"/>
      <c r="H21" s="634"/>
      <c r="I21" s="634"/>
      <c r="J21" s="634"/>
      <c r="K21" s="634"/>
      <c r="L21" s="634"/>
      <c r="M21" s="634"/>
      <c r="N21" s="634"/>
      <c r="O21" s="634"/>
      <c r="P21" s="634"/>
      <c r="Q21" s="634"/>
      <c r="R21" s="634"/>
      <c r="S21" s="640"/>
      <c r="T21" s="641"/>
      <c r="U21" s="634"/>
      <c r="V21" s="634"/>
      <c r="W21" s="634"/>
      <c r="X21" s="634"/>
      <c r="Y21" s="634"/>
      <c r="Z21" s="634"/>
      <c r="AA21" s="640"/>
    </row>
    <row r="22" spans="1:27" ht="13.5" thickBot="1">
      <c r="A22" s="476">
        <v>1.5</v>
      </c>
      <c r="B22" s="475" t="s">
        <v>501</v>
      </c>
      <c r="C22" s="653"/>
      <c r="D22" s="654"/>
      <c r="E22" s="654"/>
      <c r="F22" s="654"/>
      <c r="G22" s="654"/>
      <c r="H22" s="654"/>
      <c r="I22" s="654"/>
      <c r="J22" s="654"/>
      <c r="K22" s="654"/>
      <c r="L22" s="654"/>
      <c r="M22" s="654"/>
      <c r="N22" s="654"/>
      <c r="O22" s="654"/>
      <c r="P22" s="654"/>
      <c r="Q22" s="654"/>
      <c r="R22" s="654"/>
      <c r="S22" s="655"/>
      <c r="T22" s="656"/>
      <c r="U22" s="654"/>
      <c r="V22" s="654"/>
      <c r="W22" s="654"/>
      <c r="X22" s="654"/>
      <c r="Y22" s="654"/>
      <c r="Z22" s="654"/>
      <c r="AA22" s="655"/>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topLeftCell="A13" zoomScale="115" zoomScaleNormal="115" workbookViewId="0">
      <selection activeCell="C42" sqref="C42"/>
    </sheetView>
  </sheetViews>
  <sheetFormatPr defaultColWidth="9.140625" defaultRowHeight="12.75"/>
  <cols>
    <col min="1" max="1" width="11.85546875" style="450" bestFit="1" customWidth="1"/>
    <col min="2" max="2" width="93.42578125" style="450" customWidth="1"/>
    <col min="3" max="3" width="14.5703125" style="450" customWidth="1"/>
    <col min="4" max="5" width="16.140625" style="450" customWidth="1"/>
    <col min="6" max="6" width="16.140625" style="468" customWidth="1"/>
    <col min="7" max="7" width="14" style="468" customWidth="1"/>
    <col min="8" max="8" width="16.140625" style="450" customWidth="1"/>
    <col min="9" max="11" width="16.140625" style="468" customWidth="1"/>
    <col min="12" max="12" width="15.140625" style="468" customWidth="1"/>
    <col min="13" max="16384" width="9.140625" style="450"/>
  </cols>
  <sheetData>
    <row r="1" spans="1:12" ht="13.5">
      <c r="A1" s="354" t="s">
        <v>30</v>
      </c>
      <c r="B1" s="437" t="str">
        <f>'Info '!C2</f>
        <v>JSC Silk Bank</v>
      </c>
      <c r="F1" s="450"/>
      <c r="G1" s="450"/>
      <c r="I1" s="450"/>
      <c r="J1" s="450"/>
      <c r="K1" s="450"/>
      <c r="L1" s="450"/>
    </row>
    <row r="2" spans="1:12">
      <c r="A2" s="354" t="s">
        <v>31</v>
      </c>
      <c r="B2" s="436">
        <f>'1. key ratios '!B2</f>
        <v>45473</v>
      </c>
      <c r="F2" s="450"/>
      <c r="G2" s="450"/>
      <c r="I2" s="450"/>
      <c r="J2" s="450"/>
      <c r="K2" s="450"/>
      <c r="L2" s="450"/>
    </row>
    <row r="3" spans="1:12">
      <c r="A3" s="355" t="s">
        <v>502</v>
      </c>
      <c r="F3" s="450"/>
      <c r="G3" s="450"/>
      <c r="I3" s="450"/>
      <c r="J3" s="450"/>
      <c r="K3" s="450"/>
      <c r="L3" s="450"/>
    </row>
    <row r="4" spans="1:12">
      <c r="F4" s="450"/>
      <c r="G4" s="450"/>
      <c r="I4" s="450"/>
      <c r="J4" s="450"/>
      <c r="K4" s="450"/>
      <c r="L4" s="450"/>
    </row>
    <row r="5" spans="1:12" ht="37.5" customHeight="1">
      <c r="A5" s="753" t="s">
        <v>519</v>
      </c>
      <c r="B5" s="754"/>
      <c r="C5" s="800" t="s">
        <v>503</v>
      </c>
      <c r="D5" s="801"/>
      <c r="E5" s="801"/>
      <c r="F5" s="801"/>
      <c r="G5" s="801"/>
      <c r="H5" s="800" t="s">
        <v>663</v>
      </c>
      <c r="I5" s="802"/>
      <c r="J5" s="802"/>
      <c r="K5" s="802"/>
      <c r="L5" s="803"/>
    </row>
    <row r="6" spans="1:12" ht="39.6" customHeight="1">
      <c r="A6" s="757"/>
      <c r="B6" s="758"/>
      <c r="C6" s="357"/>
      <c r="D6" s="448" t="s">
        <v>684</v>
      </c>
      <c r="E6" s="448" t="s">
        <v>683</v>
      </c>
      <c r="F6" s="448" t="s">
        <v>682</v>
      </c>
      <c r="G6" s="448" t="s">
        <v>681</v>
      </c>
      <c r="H6" s="469"/>
      <c r="I6" s="448" t="s">
        <v>684</v>
      </c>
      <c r="J6" s="448" t="s">
        <v>683</v>
      </c>
      <c r="K6" s="448" t="s">
        <v>682</v>
      </c>
      <c r="L6" s="448" t="s">
        <v>681</v>
      </c>
    </row>
    <row r="7" spans="1:12">
      <c r="A7" s="439">
        <v>1</v>
      </c>
      <c r="B7" s="454" t="s">
        <v>522</v>
      </c>
      <c r="C7" s="657">
        <v>2085331.7743012724</v>
      </c>
      <c r="D7" s="634">
        <v>2063694.6046662361</v>
      </c>
      <c r="E7" s="634">
        <v>8513.0499999999993</v>
      </c>
      <c r="F7" s="658">
        <v>13124.119635036495</v>
      </c>
      <c r="G7" s="658">
        <v>-2.3283064365386963E-10</v>
      </c>
      <c r="H7" s="634">
        <v>62421.399984938813</v>
      </c>
      <c r="I7" s="658">
        <v>54671.650026515286</v>
      </c>
      <c r="J7" s="658">
        <v>1099.1936295558223</v>
      </c>
      <c r="K7" s="658">
        <v>6650.5563288677104</v>
      </c>
      <c r="L7" s="658">
        <v>0</v>
      </c>
    </row>
    <row r="8" spans="1:12">
      <c r="A8" s="439">
        <v>2</v>
      </c>
      <c r="B8" s="454" t="s">
        <v>435</v>
      </c>
      <c r="C8" s="657">
        <v>4610061.9269323144</v>
      </c>
      <c r="D8" s="634">
        <v>4610061.9269323144</v>
      </c>
      <c r="E8" s="634">
        <v>0</v>
      </c>
      <c r="F8" s="658">
        <v>0</v>
      </c>
      <c r="G8" s="658">
        <v>0</v>
      </c>
      <c r="H8" s="634">
        <v>39603.5968924564</v>
      </c>
      <c r="I8" s="658">
        <v>39603.5968924564</v>
      </c>
      <c r="J8" s="658">
        <v>0</v>
      </c>
      <c r="K8" s="658">
        <v>0</v>
      </c>
      <c r="L8" s="658">
        <v>0</v>
      </c>
    </row>
    <row r="9" spans="1:12">
      <c r="A9" s="439">
        <v>3</v>
      </c>
      <c r="B9" s="454" t="s">
        <v>436</v>
      </c>
      <c r="C9" s="657">
        <v>0</v>
      </c>
      <c r="D9" s="634">
        <v>0</v>
      </c>
      <c r="E9" s="634">
        <v>0</v>
      </c>
      <c r="F9" s="659">
        <v>0</v>
      </c>
      <c r="G9" s="659">
        <v>0</v>
      </c>
      <c r="H9" s="634">
        <v>0</v>
      </c>
      <c r="I9" s="659">
        <v>0</v>
      </c>
      <c r="J9" s="659">
        <v>0</v>
      </c>
      <c r="K9" s="659">
        <v>0</v>
      </c>
      <c r="L9" s="659">
        <v>0</v>
      </c>
    </row>
    <row r="10" spans="1:12">
      <c r="A10" s="439">
        <v>4</v>
      </c>
      <c r="B10" s="454" t="s">
        <v>523</v>
      </c>
      <c r="C10" s="657">
        <v>10102891.840131579</v>
      </c>
      <c r="D10" s="634">
        <v>10102891.840131579</v>
      </c>
      <c r="E10" s="634">
        <v>0</v>
      </c>
      <c r="F10" s="659">
        <v>0</v>
      </c>
      <c r="G10" s="659">
        <v>0</v>
      </c>
      <c r="H10" s="634">
        <v>92326.538336523692</v>
      </c>
      <c r="I10" s="659">
        <v>92326.538336523692</v>
      </c>
      <c r="J10" s="659">
        <v>0</v>
      </c>
      <c r="K10" s="659">
        <v>0</v>
      </c>
      <c r="L10" s="659">
        <v>0</v>
      </c>
    </row>
    <row r="11" spans="1:12">
      <c r="A11" s="439">
        <v>5</v>
      </c>
      <c r="B11" s="454" t="s">
        <v>437</v>
      </c>
      <c r="C11" s="657">
        <v>10602694.255189033</v>
      </c>
      <c r="D11" s="634">
        <v>10602694.255189033</v>
      </c>
      <c r="E11" s="634">
        <v>0</v>
      </c>
      <c r="F11" s="659">
        <v>0</v>
      </c>
      <c r="G11" s="659">
        <v>0</v>
      </c>
      <c r="H11" s="634">
        <v>146207.83404610655</v>
      </c>
      <c r="I11" s="659">
        <v>146207.83404610655</v>
      </c>
      <c r="J11" s="659">
        <v>0</v>
      </c>
      <c r="K11" s="659">
        <v>0</v>
      </c>
      <c r="L11" s="659">
        <v>0</v>
      </c>
    </row>
    <row r="12" spans="1:12">
      <c r="A12" s="439">
        <v>6</v>
      </c>
      <c r="B12" s="454" t="s">
        <v>438</v>
      </c>
      <c r="C12" s="657">
        <v>6783718.3872424718</v>
      </c>
      <c r="D12" s="634">
        <v>6655444.0570967514</v>
      </c>
      <c r="E12" s="634">
        <v>11097.40014571949</v>
      </c>
      <c r="F12" s="659">
        <v>117176.93</v>
      </c>
      <c r="G12" s="659">
        <v>0</v>
      </c>
      <c r="H12" s="634">
        <v>189708.28628211492</v>
      </c>
      <c r="I12" s="659">
        <v>89343.307404360385</v>
      </c>
      <c r="J12" s="659">
        <v>4563.8224737169703</v>
      </c>
      <c r="K12" s="659">
        <v>95801.15640403764</v>
      </c>
      <c r="L12" s="659">
        <v>0</v>
      </c>
    </row>
    <row r="13" spans="1:12">
      <c r="A13" s="439">
        <v>7</v>
      </c>
      <c r="B13" s="454" t="s">
        <v>439</v>
      </c>
      <c r="C13" s="657">
        <v>14073264.064853437</v>
      </c>
      <c r="D13" s="634">
        <v>14036633.264853436</v>
      </c>
      <c r="E13" s="634">
        <v>36630.800000000003</v>
      </c>
      <c r="F13" s="659">
        <v>0</v>
      </c>
      <c r="G13" s="659">
        <v>0</v>
      </c>
      <c r="H13" s="634">
        <v>53664.114837863519</v>
      </c>
      <c r="I13" s="659">
        <v>52198.882837863515</v>
      </c>
      <c r="J13" s="659">
        <v>1465.2320000000002</v>
      </c>
      <c r="K13" s="659">
        <v>0</v>
      </c>
      <c r="L13" s="659">
        <v>0</v>
      </c>
    </row>
    <row r="14" spans="1:12">
      <c r="A14" s="439">
        <v>8</v>
      </c>
      <c r="B14" s="454" t="s">
        <v>440</v>
      </c>
      <c r="C14" s="657">
        <v>506800.47514810966</v>
      </c>
      <c r="D14" s="634">
        <v>506800.47514810966</v>
      </c>
      <c r="E14" s="634">
        <v>0</v>
      </c>
      <c r="F14" s="659">
        <v>0</v>
      </c>
      <c r="G14" s="659">
        <v>0</v>
      </c>
      <c r="H14" s="634">
        <v>7500.5528693789674</v>
      </c>
      <c r="I14" s="659">
        <v>7500.5528693789674</v>
      </c>
      <c r="J14" s="659">
        <v>0</v>
      </c>
      <c r="K14" s="659">
        <v>0</v>
      </c>
      <c r="L14" s="659">
        <v>0</v>
      </c>
    </row>
    <row r="15" spans="1:12">
      <c r="A15" s="439">
        <v>9</v>
      </c>
      <c r="B15" s="454" t="s">
        <v>441</v>
      </c>
      <c r="C15" s="657">
        <v>29572.46</v>
      </c>
      <c r="D15" s="634">
        <v>29572.46</v>
      </c>
      <c r="E15" s="634">
        <v>0</v>
      </c>
      <c r="F15" s="659">
        <v>0</v>
      </c>
      <c r="G15" s="659">
        <v>0</v>
      </c>
      <c r="H15" s="634">
        <v>1157.9324361994097</v>
      </c>
      <c r="I15" s="659">
        <v>1157.9324361994097</v>
      </c>
      <c r="J15" s="659">
        <v>0</v>
      </c>
      <c r="K15" s="659">
        <v>0</v>
      </c>
      <c r="L15" s="659">
        <v>0</v>
      </c>
    </row>
    <row r="16" spans="1:12">
      <c r="A16" s="439">
        <v>10</v>
      </c>
      <c r="B16" s="454" t="s">
        <v>442</v>
      </c>
      <c r="C16" s="657">
        <v>708289.02208569495</v>
      </c>
      <c r="D16" s="634">
        <v>708289.02208569495</v>
      </c>
      <c r="E16" s="634">
        <v>0</v>
      </c>
      <c r="F16" s="659">
        <v>0</v>
      </c>
      <c r="G16" s="659">
        <v>0</v>
      </c>
      <c r="H16" s="634">
        <v>13317.219415810372</v>
      </c>
      <c r="I16" s="659">
        <v>13317.219415810372</v>
      </c>
      <c r="J16" s="659">
        <v>0</v>
      </c>
      <c r="K16" s="659">
        <v>0</v>
      </c>
      <c r="L16" s="659">
        <v>0</v>
      </c>
    </row>
    <row r="17" spans="1:12">
      <c r="A17" s="439">
        <v>11</v>
      </c>
      <c r="B17" s="454" t="s">
        <v>443</v>
      </c>
      <c r="C17" s="657">
        <v>25446.039163013149</v>
      </c>
      <c r="D17" s="634">
        <v>25446.039163013149</v>
      </c>
      <c r="E17" s="634">
        <v>0</v>
      </c>
      <c r="F17" s="659">
        <v>0</v>
      </c>
      <c r="G17" s="659">
        <v>0</v>
      </c>
      <c r="H17" s="634">
        <v>779.77876024087141</v>
      </c>
      <c r="I17" s="659">
        <v>779.77876024087141</v>
      </c>
      <c r="J17" s="659">
        <v>0</v>
      </c>
      <c r="K17" s="659">
        <v>0</v>
      </c>
      <c r="L17" s="659">
        <v>0</v>
      </c>
    </row>
    <row r="18" spans="1:12">
      <c r="A18" s="439">
        <v>12</v>
      </c>
      <c r="B18" s="454" t="s">
        <v>444</v>
      </c>
      <c r="C18" s="657">
        <v>5082492.4307518164</v>
      </c>
      <c r="D18" s="634">
        <v>5057919.66002189</v>
      </c>
      <c r="E18" s="634">
        <v>0</v>
      </c>
      <c r="F18" s="659">
        <v>24572.770729927008</v>
      </c>
      <c r="G18" s="659">
        <v>0</v>
      </c>
      <c r="H18" s="634">
        <v>83403.871600433456</v>
      </c>
      <c r="I18" s="659">
        <v>70951.790970243674</v>
      </c>
      <c r="J18" s="659">
        <v>0</v>
      </c>
      <c r="K18" s="659">
        <v>12452.080630189777</v>
      </c>
      <c r="L18" s="659">
        <v>0</v>
      </c>
    </row>
    <row r="19" spans="1:12">
      <c r="A19" s="439">
        <v>13</v>
      </c>
      <c r="B19" s="454" t="s">
        <v>445</v>
      </c>
      <c r="C19" s="657">
        <v>176566.2284952483</v>
      </c>
      <c r="D19" s="634">
        <v>165375.74980911691</v>
      </c>
      <c r="E19" s="634">
        <v>0</v>
      </c>
      <c r="F19" s="659">
        <v>11190.478686131388</v>
      </c>
      <c r="G19" s="659">
        <v>0</v>
      </c>
      <c r="H19" s="634">
        <v>10748.149822795413</v>
      </c>
      <c r="I19" s="659">
        <v>5077.4525936701184</v>
      </c>
      <c r="J19" s="659">
        <v>0</v>
      </c>
      <c r="K19" s="659">
        <v>5670.6972291252941</v>
      </c>
      <c r="L19" s="659">
        <v>0</v>
      </c>
    </row>
    <row r="20" spans="1:12">
      <c r="A20" s="439">
        <v>14</v>
      </c>
      <c r="B20" s="454" t="s">
        <v>446</v>
      </c>
      <c r="C20" s="657">
        <v>1772577.8471511591</v>
      </c>
      <c r="D20" s="634">
        <v>1732730.017151159</v>
      </c>
      <c r="E20" s="634">
        <v>0</v>
      </c>
      <c r="F20" s="659">
        <v>39847.83</v>
      </c>
      <c r="G20" s="659">
        <v>0</v>
      </c>
      <c r="H20" s="634">
        <v>49125.01848274075</v>
      </c>
      <c r="I20" s="659">
        <v>28932.407826353072</v>
      </c>
      <c r="J20" s="659">
        <v>0</v>
      </c>
      <c r="K20" s="659">
        <v>20192.610656387671</v>
      </c>
      <c r="L20" s="659">
        <v>0</v>
      </c>
    </row>
    <row r="21" spans="1:12">
      <c r="A21" s="439">
        <v>15</v>
      </c>
      <c r="B21" s="454" t="s">
        <v>447</v>
      </c>
      <c r="C21" s="657">
        <v>1999193.0892893721</v>
      </c>
      <c r="D21" s="634">
        <v>1990331.7392893722</v>
      </c>
      <c r="E21" s="634">
        <v>8425.7000000000007</v>
      </c>
      <c r="F21" s="659">
        <v>435.65</v>
      </c>
      <c r="G21" s="659">
        <v>0</v>
      </c>
      <c r="H21" s="634">
        <v>27230.190028551326</v>
      </c>
      <c r="I21" s="659">
        <v>25927.376224579566</v>
      </c>
      <c r="J21" s="659">
        <v>1082.0511970128555</v>
      </c>
      <c r="K21" s="659">
        <v>220.76260695890565</v>
      </c>
      <c r="L21" s="659">
        <v>0</v>
      </c>
    </row>
    <row r="22" spans="1:12">
      <c r="A22" s="439">
        <v>16</v>
      </c>
      <c r="B22" s="454" t="s">
        <v>448</v>
      </c>
      <c r="C22" s="657">
        <v>86667.59836063032</v>
      </c>
      <c r="D22" s="634">
        <v>86667.59836063032</v>
      </c>
      <c r="E22" s="634">
        <v>0</v>
      </c>
      <c r="F22" s="659">
        <v>0</v>
      </c>
      <c r="G22" s="659">
        <v>0</v>
      </c>
      <c r="H22" s="634">
        <v>1356.6796634244031</v>
      </c>
      <c r="I22" s="659">
        <v>1356.6796634244031</v>
      </c>
      <c r="J22" s="659">
        <v>0</v>
      </c>
      <c r="K22" s="659">
        <v>0</v>
      </c>
      <c r="L22" s="659">
        <v>0</v>
      </c>
    </row>
    <row r="23" spans="1:12">
      <c r="A23" s="439">
        <v>17</v>
      </c>
      <c r="B23" s="454" t="s">
        <v>526</v>
      </c>
      <c r="C23" s="657">
        <v>89790.339548333461</v>
      </c>
      <c r="D23" s="634">
        <v>84846.919548333462</v>
      </c>
      <c r="E23" s="634">
        <v>0</v>
      </c>
      <c r="F23" s="659">
        <v>4943.42</v>
      </c>
      <c r="G23" s="659">
        <v>0</v>
      </c>
      <c r="H23" s="634">
        <v>4754.0021023146091</v>
      </c>
      <c r="I23" s="659">
        <v>2248.9584055562191</v>
      </c>
      <c r="J23" s="659">
        <v>0</v>
      </c>
      <c r="K23" s="659">
        <v>2505.0436967583914</v>
      </c>
      <c r="L23" s="659">
        <v>0</v>
      </c>
    </row>
    <row r="24" spans="1:12">
      <c r="A24" s="439">
        <v>18</v>
      </c>
      <c r="B24" s="454" t="s">
        <v>449</v>
      </c>
      <c r="C24" s="657">
        <v>6910834.877118038</v>
      </c>
      <c r="D24" s="634">
        <v>6902302.0680669453</v>
      </c>
      <c r="E24" s="634">
        <v>8532.8090510948896</v>
      </c>
      <c r="F24" s="659">
        <v>0</v>
      </c>
      <c r="G24" s="659">
        <v>0</v>
      </c>
      <c r="H24" s="634">
        <v>24116.472677000093</v>
      </c>
      <c r="I24" s="659">
        <v>22231.990201565008</v>
      </c>
      <c r="J24" s="659">
        <v>1884.4824754350852</v>
      </c>
      <c r="K24" s="659">
        <v>0</v>
      </c>
      <c r="L24" s="659">
        <v>0</v>
      </c>
    </row>
    <row r="25" spans="1:12">
      <c r="A25" s="439">
        <v>19</v>
      </c>
      <c r="B25" s="454" t="s">
        <v>450</v>
      </c>
      <c r="C25" s="657">
        <v>422985.18697849289</v>
      </c>
      <c r="D25" s="634">
        <v>413995.69697849284</v>
      </c>
      <c r="E25" s="634">
        <v>8923.65</v>
      </c>
      <c r="F25" s="659">
        <v>65.84</v>
      </c>
      <c r="G25" s="659">
        <v>0</v>
      </c>
      <c r="H25" s="634">
        <v>17749.057036514558</v>
      </c>
      <c r="I25" s="659">
        <v>16569.693790874822</v>
      </c>
      <c r="J25" s="659">
        <v>1145.9992836469096</v>
      </c>
      <c r="K25" s="659">
        <v>33.36396199282531</v>
      </c>
      <c r="L25" s="659">
        <v>0</v>
      </c>
    </row>
    <row r="26" spans="1:12">
      <c r="A26" s="439">
        <v>20</v>
      </c>
      <c r="B26" s="454" t="s">
        <v>525</v>
      </c>
      <c r="C26" s="657">
        <v>302570.26114196808</v>
      </c>
      <c r="D26" s="634">
        <v>302570.26114196808</v>
      </c>
      <c r="E26" s="634">
        <v>0</v>
      </c>
      <c r="F26" s="659">
        <v>0</v>
      </c>
      <c r="G26" s="659">
        <v>0</v>
      </c>
      <c r="H26" s="634">
        <v>8961.7063832521235</v>
      </c>
      <c r="I26" s="659">
        <v>8961.7063832521235</v>
      </c>
      <c r="J26" s="659">
        <v>0</v>
      </c>
      <c r="K26" s="659">
        <v>0</v>
      </c>
      <c r="L26" s="659">
        <v>0</v>
      </c>
    </row>
    <row r="27" spans="1:12">
      <c r="A27" s="439">
        <v>21</v>
      </c>
      <c r="B27" s="454" t="s">
        <v>451</v>
      </c>
      <c r="C27" s="657">
        <v>330633.85362989269</v>
      </c>
      <c r="D27" s="634">
        <v>330476.95362989267</v>
      </c>
      <c r="E27" s="634">
        <v>156.89999999999998</v>
      </c>
      <c r="F27" s="659">
        <v>0</v>
      </c>
      <c r="G27" s="659">
        <v>0</v>
      </c>
      <c r="H27" s="634">
        <v>9993.6618226482387</v>
      </c>
      <c r="I27" s="659">
        <v>9943.5962843114467</v>
      </c>
      <c r="J27" s="659">
        <v>50.065538336791619</v>
      </c>
      <c r="K27" s="659">
        <v>0</v>
      </c>
      <c r="L27" s="659">
        <v>0</v>
      </c>
    </row>
    <row r="28" spans="1:12">
      <c r="A28" s="439">
        <v>22</v>
      </c>
      <c r="B28" s="454" t="s">
        <v>452</v>
      </c>
      <c r="C28" s="657">
        <v>2025017.6162552328</v>
      </c>
      <c r="D28" s="634">
        <v>1953656.3662552328</v>
      </c>
      <c r="E28" s="634">
        <v>39036.300000000003</v>
      </c>
      <c r="F28" s="659">
        <v>32324.949999999997</v>
      </c>
      <c r="G28" s="659">
        <v>0</v>
      </c>
      <c r="H28" s="634">
        <v>51826.546908701253</v>
      </c>
      <c r="I28" s="659">
        <v>30843.864283952647</v>
      </c>
      <c r="J28" s="659">
        <v>4602.2390764499887</v>
      </c>
      <c r="K28" s="659">
        <v>16380.443548298581</v>
      </c>
      <c r="L28" s="659">
        <v>0</v>
      </c>
    </row>
    <row r="29" spans="1:12">
      <c r="A29" s="439">
        <v>23</v>
      </c>
      <c r="B29" s="454" t="s">
        <v>453</v>
      </c>
      <c r="C29" s="657">
        <v>10023520.995398667</v>
      </c>
      <c r="D29" s="634">
        <v>9424609.8522966057</v>
      </c>
      <c r="E29" s="634">
        <v>310167.43462940701</v>
      </c>
      <c r="F29" s="659">
        <v>288743.70847265952</v>
      </c>
      <c r="G29" s="659">
        <v>0</v>
      </c>
      <c r="H29" s="634">
        <v>515382.42532408627</v>
      </c>
      <c r="I29" s="659">
        <v>223503.85410389933</v>
      </c>
      <c r="J29" s="659">
        <v>63413.648963953907</v>
      </c>
      <c r="K29" s="659">
        <v>228464.92225623305</v>
      </c>
      <c r="L29" s="659">
        <v>0</v>
      </c>
    </row>
    <row r="30" spans="1:12">
      <c r="A30" s="439">
        <v>24</v>
      </c>
      <c r="B30" s="454" t="s">
        <v>524</v>
      </c>
      <c r="C30" s="657">
        <v>2801718.7133066687</v>
      </c>
      <c r="D30" s="634">
        <v>2657380.5033066687</v>
      </c>
      <c r="E30" s="634">
        <v>0</v>
      </c>
      <c r="F30" s="659">
        <v>144338.21</v>
      </c>
      <c r="G30" s="659">
        <v>0</v>
      </c>
      <c r="H30" s="634">
        <v>113227.20141609953</v>
      </c>
      <c r="I30" s="659">
        <v>28588.990719127745</v>
      </c>
      <c r="J30" s="659">
        <v>0</v>
      </c>
      <c r="K30" s="659">
        <v>84638.210696971815</v>
      </c>
      <c r="L30" s="659">
        <v>0</v>
      </c>
    </row>
    <row r="31" spans="1:12">
      <c r="A31" s="439">
        <v>25</v>
      </c>
      <c r="B31" s="454" t="s">
        <v>454</v>
      </c>
      <c r="C31" s="657">
        <v>6114643.5778810252</v>
      </c>
      <c r="D31" s="634">
        <v>5939565.8969219178</v>
      </c>
      <c r="E31" s="634">
        <v>26491.970959106759</v>
      </c>
      <c r="F31" s="659">
        <v>148585.71</v>
      </c>
      <c r="G31" s="659">
        <v>0</v>
      </c>
      <c r="H31" s="634">
        <v>220591.13042513991</v>
      </c>
      <c r="I31" s="659">
        <v>106283.87297082838</v>
      </c>
      <c r="J31" s="659">
        <v>3434.9187682128927</v>
      </c>
      <c r="K31" s="659">
        <v>110872.338686099</v>
      </c>
      <c r="L31" s="659">
        <v>0</v>
      </c>
    </row>
    <row r="32" spans="1:12">
      <c r="A32" s="439">
        <v>26</v>
      </c>
      <c r="B32" s="454" t="s">
        <v>521</v>
      </c>
      <c r="C32" s="657">
        <v>0</v>
      </c>
      <c r="D32" s="634">
        <v>0</v>
      </c>
      <c r="E32" s="634">
        <v>0</v>
      </c>
      <c r="F32" s="659">
        <v>0</v>
      </c>
      <c r="G32" s="659">
        <v>0</v>
      </c>
      <c r="H32" s="634">
        <v>0</v>
      </c>
      <c r="I32" s="659">
        <v>0</v>
      </c>
      <c r="J32" s="659">
        <v>0</v>
      </c>
      <c r="K32" s="659">
        <v>0</v>
      </c>
      <c r="L32" s="659">
        <v>0</v>
      </c>
    </row>
    <row r="33" spans="1:12">
      <c r="A33" s="439">
        <v>27</v>
      </c>
      <c r="B33" s="497" t="s">
        <v>64</v>
      </c>
      <c r="C33" s="660">
        <v>87667282.860353485</v>
      </c>
      <c r="D33" s="636">
        <v>86383957.228044406</v>
      </c>
      <c r="E33" s="636">
        <v>457976.01478532812</v>
      </c>
      <c r="F33" s="669">
        <v>825349.61752375425</v>
      </c>
      <c r="G33" s="669">
        <v>-2.3283064365386963E-10</v>
      </c>
      <c r="H33" s="636">
        <v>1745153.3675553352</v>
      </c>
      <c r="I33" s="669">
        <v>1078529.527447094</v>
      </c>
      <c r="J33" s="669">
        <v>82741.653406321231</v>
      </c>
      <c r="K33" s="669">
        <v>583882.1867019207</v>
      </c>
      <c r="L33" s="669">
        <v>0</v>
      </c>
    </row>
    <row r="35" spans="1:12">
      <c r="B35" s="496"/>
      <c r="C35" s="496"/>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topLeftCell="B1" zoomScaleNormal="100" workbookViewId="0">
      <selection activeCell="H26" sqref="H26"/>
    </sheetView>
  </sheetViews>
  <sheetFormatPr defaultColWidth="8.7109375" defaultRowHeight="12"/>
  <cols>
    <col min="1" max="1" width="11.85546875" style="498" bestFit="1" customWidth="1"/>
    <col min="2" max="2" width="68.7109375" style="498" customWidth="1"/>
    <col min="3" max="11" width="20.28515625" style="498" customWidth="1"/>
    <col min="12" max="16384" width="8.7109375" style="498"/>
  </cols>
  <sheetData>
    <row r="1" spans="1:11" s="450" customFormat="1" ht="13.5">
      <c r="A1" s="354" t="s">
        <v>30</v>
      </c>
      <c r="B1" s="437" t="str">
        <f>'Info '!C2</f>
        <v>JSC Silk Bank</v>
      </c>
    </row>
    <row r="2" spans="1:11" s="450" customFormat="1" ht="12.75">
      <c r="A2" s="354" t="s">
        <v>31</v>
      </c>
      <c r="B2" s="633">
        <f>'1. key ratios '!B2</f>
        <v>45473</v>
      </c>
    </row>
    <row r="3" spans="1:11" s="450" customFormat="1" ht="12.75">
      <c r="A3" s="355" t="s">
        <v>504</v>
      </c>
    </row>
    <row r="4" spans="1:11">
      <c r="C4" s="502"/>
      <c r="D4" s="502"/>
      <c r="E4" s="502"/>
      <c r="F4" s="502"/>
      <c r="G4" s="502"/>
      <c r="H4" s="502"/>
      <c r="I4" s="502"/>
      <c r="J4" s="502"/>
      <c r="K4" s="502"/>
    </row>
    <row r="5" spans="1:11" ht="104.1" customHeight="1">
      <c r="A5" s="804" t="s">
        <v>689</v>
      </c>
      <c r="B5" s="805"/>
      <c r="C5" s="501" t="s">
        <v>505</v>
      </c>
      <c r="D5" s="501" t="s">
        <v>506</v>
      </c>
      <c r="E5" s="501" t="s">
        <v>507</v>
      </c>
      <c r="F5" s="501" t="s">
        <v>508</v>
      </c>
      <c r="G5" s="501" t="s">
        <v>509</v>
      </c>
      <c r="H5" s="501" t="s">
        <v>510</v>
      </c>
      <c r="I5" s="501" t="s">
        <v>511</v>
      </c>
      <c r="J5" s="501" t="s">
        <v>512</v>
      </c>
      <c r="K5" s="501" t="s">
        <v>513</v>
      </c>
    </row>
    <row r="6" spans="1:11" ht="12.75">
      <c r="A6" s="439">
        <v>1</v>
      </c>
      <c r="B6" s="439" t="s">
        <v>473</v>
      </c>
      <c r="C6" s="634">
        <v>2623096.6960027157</v>
      </c>
      <c r="D6" s="634"/>
      <c r="E6" s="634"/>
      <c r="F6" s="634"/>
      <c r="G6" s="634">
        <v>61211643.972928971</v>
      </c>
      <c r="H6" s="634"/>
      <c r="I6" s="634">
        <v>9849830.4372473247</v>
      </c>
      <c r="J6" s="634">
        <v>0</v>
      </c>
      <c r="K6" s="634">
        <v>13982711.754174447</v>
      </c>
    </row>
    <row r="7" spans="1:11" ht="12.75">
      <c r="A7" s="439">
        <v>2</v>
      </c>
      <c r="B7" s="439" t="s">
        <v>514</v>
      </c>
      <c r="C7" s="634"/>
      <c r="D7" s="634"/>
      <c r="E7" s="634"/>
      <c r="F7" s="634"/>
      <c r="G7" s="634"/>
      <c r="H7" s="634"/>
      <c r="I7" s="634"/>
      <c r="J7" s="634"/>
      <c r="K7" s="634"/>
    </row>
    <row r="8" spans="1:11" ht="12.75">
      <c r="A8" s="439">
        <v>3</v>
      </c>
      <c r="B8" s="439" t="s">
        <v>481</v>
      </c>
      <c r="C8" s="634">
        <v>2544260.39</v>
      </c>
      <c r="D8" s="634"/>
      <c r="E8" s="634"/>
      <c r="F8" s="634"/>
      <c r="G8" s="634">
        <v>1841592.45</v>
      </c>
      <c r="H8" s="634"/>
      <c r="I8" s="634">
        <v>1406603</v>
      </c>
      <c r="J8" s="634"/>
      <c r="K8" s="634">
        <v>4322950.1599999992</v>
      </c>
    </row>
    <row r="9" spans="1:11" ht="12.75">
      <c r="A9" s="439">
        <v>4</v>
      </c>
      <c r="B9" s="459" t="s">
        <v>515</v>
      </c>
      <c r="C9" s="661"/>
      <c r="D9" s="661"/>
      <c r="E9" s="661"/>
      <c r="F9" s="661"/>
      <c r="G9" s="661">
        <v>214779.08999999997</v>
      </c>
      <c r="H9" s="661"/>
      <c r="I9" s="661">
        <v>0</v>
      </c>
      <c r="J9" s="661"/>
      <c r="K9" s="661">
        <v>610570.52752375475</v>
      </c>
    </row>
    <row r="10" spans="1:11" ht="12.75">
      <c r="A10" s="439">
        <v>5</v>
      </c>
      <c r="B10" s="459" t="s">
        <v>516</v>
      </c>
      <c r="C10" s="661"/>
      <c r="D10" s="661"/>
      <c r="E10" s="661"/>
      <c r="F10" s="661"/>
      <c r="G10" s="661"/>
      <c r="H10" s="661"/>
      <c r="I10" s="661"/>
      <c r="J10" s="661"/>
      <c r="K10" s="661"/>
    </row>
    <row r="11" spans="1:11" ht="12.75">
      <c r="A11" s="439">
        <v>6</v>
      </c>
      <c r="B11" s="459" t="s">
        <v>517</v>
      </c>
      <c r="C11" s="661"/>
      <c r="D11" s="661"/>
      <c r="E11" s="661"/>
      <c r="F11" s="661"/>
      <c r="G11" s="661"/>
      <c r="H11" s="661"/>
      <c r="I11" s="661"/>
      <c r="J11" s="661"/>
      <c r="K11" s="661"/>
    </row>
    <row r="13" spans="1:11" ht="15">
      <c r="B13" s="499"/>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topLeftCell="I1" zoomScaleNormal="100" workbookViewId="0">
      <selection activeCell="M29" sqref="M29"/>
    </sheetView>
  </sheetViews>
  <sheetFormatPr defaultColWidth="8.7109375" defaultRowHeight="15"/>
  <cols>
    <col min="1" max="1" width="10" style="503" bestFit="1" customWidth="1"/>
    <col min="2" max="2" width="71.7109375" style="503" customWidth="1"/>
    <col min="3" max="3" width="12" style="503" bestFit="1" customWidth="1"/>
    <col min="4" max="7" width="15.5703125" style="503" customWidth="1"/>
    <col min="8" max="8" width="12" style="503" bestFit="1" customWidth="1"/>
    <col min="9" max="12" width="17.28515625" style="503" customWidth="1"/>
    <col min="13" max="13" width="11.140625" style="503" bestFit="1" customWidth="1"/>
    <col min="14" max="17" width="16.140625" style="503" customWidth="1"/>
    <col min="18" max="18" width="12.28515625" style="503" bestFit="1" customWidth="1"/>
    <col min="19" max="22" width="23" style="503" customWidth="1"/>
    <col min="23" max="16384" width="8.7109375" style="503"/>
  </cols>
  <sheetData>
    <row r="1" spans="1:22">
      <c r="A1" s="354" t="s">
        <v>30</v>
      </c>
      <c r="B1" s="437" t="str">
        <f>'Info '!C2</f>
        <v>JSC Silk Bank</v>
      </c>
    </row>
    <row r="2" spans="1:22">
      <c r="A2" s="354" t="s">
        <v>31</v>
      </c>
      <c r="B2" s="633">
        <f>'1. key ratios '!B2</f>
        <v>45473</v>
      </c>
    </row>
    <row r="3" spans="1:22">
      <c r="A3" s="355" t="s">
        <v>532</v>
      </c>
      <c r="B3" s="450"/>
    </row>
    <row r="4" spans="1:22">
      <c r="A4" s="355"/>
      <c r="B4" s="450"/>
    </row>
    <row r="5" spans="1:22" ht="24" customHeight="1">
      <c r="A5" s="806" t="s">
        <v>533</v>
      </c>
      <c r="B5" s="807"/>
      <c r="C5" s="811" t="s">
        <v>690</v>
      </c>
      <c r="D5" s="811"/>
      <c r="E5" s="811"/>
      <c r="F5" s="811"/>
      <c r="G5" s="811"/>
      <c r="H5" s="811" t="s">
        <v>551</v>
      </c>
      <c r="I5" s="811"/>
      <c r="J5" s="811"/>
      <c r="K5" s="811"/>
      <c r="L5" s="811"/>
      <c r="M5" s="811" t="s">
        <v>663</v>
      </c>
      <c r="N5" s="811"/>
      <c r="O5" s="811"/>
      <c r="P5" s="811"/>
      <c r="Q5" s="811"/>
      <c r="R5" s="810" t="s">
        <v>534</v>
      </c>
      <c r="S5" s="810" t="s">
        <v>548</v>
      </c>
      <c r="T5" s="810" t="s">
        <v>549</v>
      </c>
      <c r="U5" s="810" t="s">
        <v>701</v>
      </c>
      <c r="V5" s="810" t="s">
        <v>702</v>
      </c>
    </row>
    <row r="6" spans="1:22" ht="36" customHeight="1">
      <c r="A6" s="808"/>
      <c r="B6" s="809"/>
      <c r="C6" s="513"/>
      <c r="D6" s="448" t="s">
        <v>684</v>
      </c>
      <c r="E6" s="448" t="s">
        <v>683</v>
      </c>
      <c r="F6" s="448" t="s">
        <v>682</v>
      </c>
      <c r="G6" s="448" t="s">
        <v>681</v>
      </c>
      <c r="H6" s="513"/>
      <c r="I6" s="448" t="s">
        <v>684</v>
      </c>
      <c r="J6" s="448" t="s">
        <v>683</v>
      </c>
      <c r="K6" s="448" t="s">
        <v>682</v>
      </c>
      <c r="L6" s="448" t="s">
        <v>681</v>
      </c>
      <c r="M6" s="513"/>
      <c r="N6" s="448" t="s">
        <v>684</v>
      </c>
      <c r="O6" s="448" t="s">
        <v>683</v>
      </c>
      <c r="P6" s="448" t="s">
        <v>682</v>
      </c>
      <c r="Q6" s="448" t="s">
        <v>681</v>
      </c>
      <c r="R6" s="810"/>
      <c r="S6" s="810"/>
      <c r="T6" s="810"/>
      <c r="U6" s="810"/>
      <c r="V6" s="810"/>
    </row>
    <row r="7" spans="1:22">
      <c r="A7" s="507">
        <v>1</v>
      </c>
      <c r="B7" s="512" t="s">
        <v>542</v>
      </c>
      <c r="C7" s="661">
        <v>1043857.61</v>
      </c>
      <c r="D7" s="661">
        <v>1006623.85</v>
      </c>
      <c r="E7" s="661">
        <v>37233.760000000002</v>
      </c>
      <c r="F7" s="661">
        <v>0</v>
      </c>
      <c r="G7" s="661"/>
      <c r="H7" s="661">
        <v>1060807.8510499999</v>
      </c>
      <c r="I7" s="661">
        <v>1020626.06105</v>
      </c>
      <c r="J7" s="661">
        <v>40181.79</v>
      </c>
      <c r="K7" s="661">
        <v>0</v>
      </c>
      <c r="L7" s="661"/>
      <c r="M7" s="661">
        <v>41570.742605599997</v>
      </c>
      <c r="N7" s="661">
        <v>39963.471005599997</v>
      </c>
      <c r="O7" s="661">
        <v>1607.2716</v>
      </c>
      <c r="P7" s="661">
        <v>0</v>
      </c>
      <c r="Q7" s="661">
        <v>0</v>
      </c>
      <c r="R7" s="500">
        <v>77</v>
      </c>
      <c r="S7" s="662">
        <v>0.28772029250456999</v>
      </c>
      <c r="T7" s="662">
        <v>0.33588555758683702</v>
      </c>
      <c r="U7" s="662">
        <v>0.30285520474387301</v>
      </c>
      <c r="V7" s="662">
        <v>27.112461633536299</v>
      </c>
    </row>
    <row r="8" spans="1:22">
      <c r="A8" s="507">
        <v>2</v>
      </c>
      <c r="B8" s="511" t="s">
        <v>541</v>
      </c>
      <c r="C8" s="661">
        <v>21133770.079999998</v>
      </c>
      <c r="D8" s="661">
        <v>20293455.099999998</v>
      </c>
      <c r="E8" s="661">
        <v>413278.22</v>
      </c>
      <c r="F8" s="661">
        <v>427036.76</v>
      </c>
      <c r="G8" s="661"/>
      <c r="H8" s="661">
        <v>21293901.271848194</v>
      </c>
      <c r="I8" s="661">
        <v>20435454.679512396</v>
      </c>
      <c r="J8" s="661">
        <v>417152.9348097</v>
      </c>
      <c r="K8" s="661">
        <v>441293.6575261</v>
      </c>
      <c r="L8" s="661"/>
      <c r="M8" s="661">
        <v>818805.58169321204</v>
      </c>
      <c r="N8" s="661">
        <v>477817.93331178097</v>
      </c>
      <c r="O8" s="661">
        <v>80942.594989631005</v>
      </c>
      <c r="P8" s="661">
        <v>260045.0533918</v>
      </c>
      <c r="Q8" s="661"/>
      <c r="R8" s="500">
        <v>2135</v>
      </c>
      <c r="S8" s="662">
        <v>0.20776699811256299</v>
      </c>
      <c r="T8" s="662">
        <v>0.23736934480657501</v>
      </c>
      <c r="U8" s="662">
        <v>0.196183108694584</v>
      </c>
      <c r="V8" s="662">
        <v>45.702869911156398</v>
      </c>
    </row>
    <row r="9" spans="1:22">
      <c r="A9" s="507">
        <v>3</v>
      </c>
      <c r="B9" s="511" t="s">
        <v>540</v>
      </c>
      <c r="C9" s="661">
        <v>12240.68</v>
      </c>
      <c r="D9" s="661">
        <v>10965.99</v>
      </c>
      <c r="E9" s="661">
        <v>226.74</v>
      </c>
      <c r="F9" s="661">
        <v>1047.95</v>
      </c>
      <c r="G9" s="661"/>
      <c r="H9" s="661">
        <v>12268.37</v>
      </c>
      <c r="I9" s="661">
        <v>10993.14</v>
      </c>
      <c r="J9" s="661">
        <v>227.28</v>
      </c>
      <c r="K9" s="661">
        <v>1047.95</v>
      </c>
      <c r="L9" s="661"/>
      <c r="M9" s="661">
        <v>1249.972147577</v>
      </c>
      <c r="N9" s="661">
        <v>653.90213745699998</v>
      </c>
      <c r="O9" s="661">
        <v>65.028637560000007</v>
      </c>
      <c r="P9" s="661">
        <v>531.04137256000001</v>
      </c>
      <c r="Q9" s="661"/>
      <c r="R9" s="500">
        <v>48</v>
      </c>
      <c r="S9" s="662">
        <v>0</v>
      </c>
      <c r="T9" s="662">
        <v>0</v>
      </c>
      <c r="U9" s="662">
        <v>0.1</v>
      </c>
      <c r="V9" s="662">
        <v>0.47396718048159397</v>
      </c>
    </row>
    <row r="10" spans="1:22">
      <c r="A10" s="507">
        <v>4</v>
      </c>
      <c r="B10" s="511" t="s">
        <v>539</v>
      </c>
      <c r="C10" s="661">
        <v>52521.98</v>
      </c>
      <c r="D10" s="661">
        <v>52521.98</v>
      </c>
      <c r="E10" s="661">
        <v>0</v>
      </c>
      <c r="F10" s="661">
        <v>0</v>
      </c>
      <c r="G10" s="661"/>
      <c r="H10" s="661">
        <v>49134.485799499998</v>
      </c>
      <c r="I10" s="661">
        <v>49134.485799499998</v>
      </c>
      <c r="J10" s="661">
        <v>0</v>
      </c>
      <c r="K10" s="661">
        <v>0</v>
      </c>
      <c r="L10" s="661"/>
      <c r="M10" s="661">
        <v>547.55721007499994</v>
      </c>
      <c r="N10" s="661">
        <v>547.55721007499994</v>
      </c>
      <c r="O10" s="661">
        <v>0</v>
      </c>
      <c r="P10" s="661">
        <v>0</v>
      </c>
      <c r="Q10" s="661"/>
      <c r="R10" s="500">
        <v>33</v>
      </c>
      <c r="S10" s="662">
        <v>0</v>
      </c>
      <c r="T10" s="662">
        <v>0</v>
      </c>
      <c r="U10" s="662">
        <v>0.28000000000000003</v>
      </c>
      <c r="V10" s="662">
        <v>8.9486103341877001</v>
      </c>
    </row>
    <row r="11" spans="1:22">
      <c r="A11" s="507">
        <v>5</v>
      </c>
      <c r="B11" s="511" t="s">
        <v>538</v>
      </c>
      <c r="C11" s="661">
        <v>259925.47</v>
      </c>
      <c r="D11" s="661">
        <v>21256.32</v>
      </c>
      <c r="E11" s="661">
        <v>0</v>
      </c>
      <c r="F11" s="661">
        <v>238669.15</v>
      </c>
      <c r="G11" s="661"/>
      <c r="H11" s="661">
        <v>260122.99</v>
      </c>
      <c r="I11" s="661">
        <v>21453.19</v>
      </c>
      <c r="J11" s="661">
        <v>0</v>
      </c>
      <c r="K11" s="661">
        <v>238669.8</v>
      </c>
      <c r="L11" s="661"/>
      <c r="M11" s="661">
        <v>239423.07388629098</v>
      </c>
      <c r="N11" s="661">
        <v>755.19265585100004</v>
      </c>
      <c r="O11" s="661">
        <v>0</v>
      </c>
      <c r="P11" s="661">
        <v>238667.88123043999</v>
      </c>
      <c r="Q11" s="661"/>
      <c r="R11" s="500">
        <v>42</v>
      </c>
      <c r="S11" s="662">
        <v>0.48</v>
      </c>
      <c r="T11" s="662">
        <v>0</v>
      </c>
      <c r="U11" s="662">
        <v>0.171657263838009</v>
      </c>
      <c r="V11" s="662">
        <v>6.8740194949402103</v>
      </c>
    </row>
    <row r="12" spans="1:22">
      <c r="A12" s="507">
        <v>6</v>
      </c>
      <c r="B12" s="511" t="s">
        <v>537</v>
      </c>
      <c r="C12" s="661">
        <v>67876.259999999995</v>
      </c>
      <c r="D12" s="661">
        <v>67483.11</v>
      </c>
      <c r="E12" s="661">
        <v>393.15</v>
      </c>
      <c r="F12" s="661">
        <v>0</v>
      </c>
      <c r="G12" s="661"/>
      <c r="H12" s="661">
        <v>68962.409999999989</v>
      </c>
      <c r="I12" s="661">
        <v>68548.399999999994</v>
      </c>
      <c r="J12" s="661">
        <v>414.01</v>
      </c>
      <c r="K12" s="661">
        <v>0</v>
      </c>
      <c r="L12" s="661"/>
      <c r="M12" s="661">
        <v>2502.1483892890001</v>
      </c>
      <c r="N12" s="661">
        <v>2375.3902073889999</v>
      </c>
      <c r="O12" s="661">
        <v>126.7581819</v>
      </c>
      <c r="P12" s="661">
        <v>0</v>
      </c>
      <c r="Q12" s="661"/>
      <c r="R12" s="500">
        <v>48</v>
      </c>
      <c r="S12" s="662">
        <v>0</v>
      </c>
      <c r="T12" s="662">
        <v>0</v>
      </c>
      <c r="U12" s="662">
        <v>0.224426437166691</v>
      </c>
      <c r="V12" s="662">
        <v>6.3252712951479602</v>
      </c>
    </row>
    <row r="13" spans="1:22">
      <c r="A13" s="507">
        <v>7</v>
      </c>
      <c r="B13" s="511" t="s">
        <v>536</v>
      </c>
      <c r="C13" s="661">
        <v>2894705.56</v>
      </c>
      <c r="D13" s="661">
        <v>2894705.56</v>
      </c>
      <c r="E13" s="661">
        <v>0</v>
      </c>
      <c r="F13" s="661">
        <v>0</v>
      </c>
      <c r="G13" s="661"/>
      <c r="H13" s="661">
        <v>2903496.0340499999</v>
      </c>
      <c r="I13" s="661">
        <v>2903496.0340499999</v>
      </c>
      <c r="J13" s="661">
        <v>0</v>
      </c>
      <c r="K13" s="661">
        <v>0</v>
      </c>
      <c r="L13" s="661"/>
      <c r="M13" s="661">
        <v>74077.315217800002</v>
      </c>
      <c r="N13" s="661">
        <v>74077.315217800002</v>
      </c>
      <c r="O13" s="661">
        <v>0</v>
      </c>
      <c r="P13" s="661">
        <v>0</v>
      </c>
      <c r="Q13" s="661"/>
      <c r="R13" s="500">
        <v>24</v>
      </c>
      <c r="S13" s="662">
        <v>0.12896610169491499</v>
      </c>
      <c r="T13" s="662">
        <v>0.13819491525423699</v>
      </c>
      <c r="U13" s="662">
        <v>0.13607520419797001</v>
      </c>
      <c r="V13" s="662">
        <v>140.31296755135199</v>
      </c>
    </row>
    <row r="14" spans="1:22">
      <c r="A14" s="505">
        <v>7.1</v>
      </c>
      <c r="B14" s="504" t="s">
        <v>545</v>
      </c>
      <c r="C14" s="661">
        <v>2374901.9900000002</v>
      </c>
      <c r="D14" s="661">
        <v>2374901.9900000002</v>
      </c>
      <c r="E14" s="661">
        <v>0</v>
      </c>
      <c r="F14" s="661">
        <v>0</v>
      </c>
      <c r="G14" s="661"/>
      <c r="H14" s="661">
        <v>2380348.4513999997</v>
      </c>
      <c r="I14" s="661">
        <v>2380348.4513999997</v>
      </c>
      <c r="J14" s="661">
        <v>0</v>
      </c>
      <c r="K14" s="661">
        <v>0</v>
      </c>
      <c r="L14" s="661"/>
      <c r="M14" s="661">
        <v>57753.593109199996</v>
      </c>
      <c r="N14" s="661">
        <v>57753.593109199996</v>
      </c>
      <c r="O14" s="661">
        <v>0</v>
      </c>
      <c r="P14" s="661">
        <v>0</v>
      </c>
      <c r="Q14" s="661"/>
      <c r="R14" s="500">
        <v>15</v>
      </c>
      <c r="S14" s="662">
        <v>0.127</v>
      </c>
      <c r="T14" s="662">
        <v>0.13500000000000001</v>
      </c>
      <c r="U14" s="662">
        <v>0.13798553008917999</v>
      </c>
      <c r="V14" s="662">
        <v>143.875949043269</v>
      </c>
    </row>
    <row r="15" spans="1:22">
      <c r="A15" s="505">
        <v>7.2</v>
      </c>
      <c r="B15" s="504" t="s">
        <v>547</v>
      </c>
      <c r="C15" s="661">
        <v>227829.64</v>
      </c>
      <c r="D15" s="661">
        <v>227829.64</v>
      </c>
      <c r="E15" s="661">
        <v>0</v>
      </c>
      <c r="F15" s="661">
        <v>0</v>
      </c>
      <c r="G15" s="661"/>
      <c r="H15" s="661">
        <v>228413.8916</v>
      </c>
      <c r="I15" s="661">
        <v>228413.8916</v>
      </c>
      <c r="J15" s="661">
        <v>0</v>
      </c>
      <c r="K15" s="661">
        <v>0</v>
      </c>
      <c r="L15" s="661"/>
      <c r="M15" s="661">
        <v>7127.1759934000002</v>
      </c>
      <c r="N15" s="661">
        <v>7127.1759934000002</v>
      </c>
      <c r="O15" s="661">
        <v>0</v>
      </c>
      <c r="P15" s="661">
        <v>0</v>
      </c>
      <c r="Q15" s="661"/>
      <c r="R15" s="500">
        <v>3</v>
      </c>
      <c r="S15" s="662">
        <v>0</v>
      </c>
      <c r="T15" s="662">
        <v>0</v>
      </c>
      <c r="U15" s="662">
        <v>0.12560188972778</v>
      </c>
      <c r="V15" s="662">
        <v>145.10675925222</v>
      </c>
    </row>
    <row r="16" spans="1:22">
      <c r="A16" s="505">
        <v>7.3</v>
      </c>
      <c r="B16" s="504" t="s">
        <v>544</v>
      </c>
      <c r="C16" s="661">
        <v>291973.93</v>
      </c>
      <c r="D16" s="661">
        <v>291973.93</v>
      </c>
      <c r="E16" s="661">
        <v>0</v>
      </c>
      <c r="F16" s="661">
        <v>0</v>
      </c>
      <c r="G16" s="661"/>
      <c r="H16" s="661">
        <v>294733.69105000002</v>
      </c>
      <c r="I16" s="661">
        <v>294733.69105000002</v>
      </c>
      <c r="J16" s="661">
        <v>0</v>
      </c>
      <c r="K16" s="661">
        <v>0</v>
      </c>
      <c r="L16" s="661"/>
      <c r="M16" s="661">
        <v>9196.5461152000007</v>
      </c>
      <c r="N16" s="661">
        <v>9196.5461152000007</v>
      </c>
      <c r="O16" s="661">
        <v>0</v>
      </c>
      <c r="P16" s="661">
        <v>0</v>
      </c>
      <c r="Q16" s="661"/>
      <c r="R16" s="500">
        <v>6</v>
      </c>
      <c r="S16" s="662">
        <v>0.13500000000000001</v>
      </c>
      <c r="T16" s="662">
        <v>0.14799999999999999</v>
      </c>
      <c r="U16" s="662">
        <v>0.12870911745442401</v>
      </c>
      <c r="V16" s="662">
        <v>107.59121162975001</v>
      </c>
    </row>
    <row r="17" spans="1:22">
      <c r="A17" s="507">
        <v>8</v>
      </c>
      <c r="B17" s="511" t="s">
        <v>543</v>
      </c>
      <c r="C17" s="661">
        <v>0</v>
      </c>
      <c r="D17" s="661">
        <v>0</v>
      </c>
      <c r="E17" s="661">
        <v>0</v>
      </c>
      <c r="F17" s="661">
        <v>0</v>
      </c>
      <c r="G17" s="661"/>
      <c r="H17" s="661">
        <v>0</v>
      </c>
      <c r="I17" s="661">
        <v>0</v>
      </c>
      <c r="J17" s="661">
        <v>0</v>
      </c>
      <c r="K17" s="661">
        <v>0</v>
      </c>
      <c r="L17" s="661"/>
      <c r="M17" s="661">
        <v>0</v>
      </c>
      <c r="N17" s="661">
        <v>0</v>
      </c>
      <c r="O17" s="661">
        <v>0</v>
      </c>
      <c r="P17" s="661">
        <v>0</v>
      </c>
      <c r="Q17" s="661"/>
      <c r="R17" s="500">
        <v>0</v>
      </c>
      <c r="S17" s="662">
        <v>0</v>
      </c>
      <c r="T17" s="662">
        <v>0</v>
      </c>
      <c r="U17" s="662">
        <v>0</v>
      </c>
      <c r="V17" s="662">
        <v>0</v>
      </c>
    </row>
    <row r="18" spans="1:22">
      <c r="A18" s="510">
        <v>9</v>
      </c>
      <c r="B18" s="509" t="s">
        <v>535</v>
      </c>
      <c r="C18" s="683">
        <v>0</v>
      </c>
      <c r="D18" s="683">
        <v>0</v>
      </c>
      <c r="E18" s="683">
        <v>0</v>
      </c>
      <c r="F18" s="683">
        <v>0</v>
      </c>
      <c r="G18" s="683"/>
      <c r="H18" s="683">
        <v>0</v>
      </c>
      <c r="I18" s="683">
        <v>0</v>
      </c>
      <c r="J18" s="683">
        <v>0</v>
      </c>
      <c r="K18" s="683">
        <v>0</v>
      </c>
      <c r="L18" s="683"/>
      <c r="M18" s="683">
        <v>0</v>
      </c>
      <c r="N18" s="683">
        <v>0</v>
      </c>
      <c r="O18" s="683">
        <v>0</v>
      </c>
      <c r="P18" s="683">
        <v>0</v>
      </c>
      <c r="Q18" s="683"/>
      <c r="R18" s="508">
        <v>0</v>
      </c>
      <c r="S18" s="663">
        <v>0</v>
      </c>
      <c r="T18" s="663">
        <v>0</v>
      </c>
      <c r="U18" s="663">
        <v>0</v>
      </c>
      <c r="V18" s="663">
        <v>0</v>
      </c>
    </row>
    <row r="19" spans="1:22">
      <c r="A19" s="507">
        <v>10</v>
      </c>
      <c r="B19" s="506" t="s">
        <v>546</v>
      </c>
      <c r="C19" s="661">
        <v>25464897.639999997</v>
      </c>
      <c r="D19" s="661">
        <v>24347011.909999996</v>
      </c>
      <c r="E19" s="661">
        <v>451131.87</v>
      </c>
      <c r="F19" s="661">
        <v>666753.86</v>
      </c>
      <c r="G19" s="661"/>
      <c r="H19" s="661">
        <v>25648693.412747692</v>
      </c>
      <c r="I19" s="661">
        <v>24509705.990411896</v>
      </c>
      <c r="J19" s="661">
        <v>457976.01480970002</v>
      </c>
      <c r="K19" s="661">
        <v>681011.40752610005</v>
      </c>
      <c r="L19" s="661"/>
      <c r="M19" s="661">
        <v>1178176.3911498438</v>
      </c>
      <c r="N19" s="661">
        <v>596190.761745953</v>
      </c>
      <c r="O19" s="661">
        <v>82741.653409091014</v>
      </c>
      <c r="P19" s="661">
        <v>499243.97599479998</v>
      </c>
      <c r="Q19" s="661"/>
      <c r="R19" s="500">
        <v>2407</v>
      </c>
      <c r="S19" s="662">
        <v>0.205263742294824</v>
      </c>
      <c r="T19" s="662">
        <v>0.234120371758229</v>
      </c>
      <c r="U19" s="662">
        <v>0.193729463262447</v>
      </c>
      <c r="V19" s="662">
        <v>55.589534893095198</v>
      </c>
    </row>
    <row r="20" spans="1:22" ht="25.5">
      <c r="A20" s="505">
        <v>10.1</v>
      </c>
      <c r="B20" s="504" t="s">
        <v>550</v>
      </c>
      <c r="C20" s="500"/>
      <c r="D20" s="500"/>
      <c r="E20" s="500"/>
      <c r="F20" s="500"/>
      <c r="G20" s="500"/>
      <c r="H20" s="500">
        <v>0</v>
      </c>
      <c r="I20" s="500"/>
      <c r="J20" s="500"/>
      <c r="K20" s="500"/>
      <c r="L20" s="500"/>
      <c r="M20" s="500">
        <v>0</v>
      </c>
      <c r="N20" s="500"/>
      <c r="O20" s="500"/>
      <c r="P20" s="500"/>
      <c r="Q20" s="500"/>
      <c r="R20" s="500"/>
      <c r="S20" s="500"/>
      <c r="T20" s="500"/>
      <c r="U20" s="500"/>
      <c r="V20" s="50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9"/>
  <sheetViews>
    <sheetView topLeftCell="F42" zoomScale="115" zoomScaleNormal="115" workbookViewId="0">
      <selection activeCell="U42" sqref="J1:U1048576"/>
    </sheetView>
  </sheetViews>
  <sheetFormatPr defaultRowHeight="15"/>
  <cols>
    <col min="1" max="1" width="8.7109375" style="390"/>
    <col min="2" max="2" width="69.28515625" style="391" customWidth="1"/>
    <col min="3" max="3" width="13.5703125" customWidth="1"/>
    <col min="4" max="4" width="14.42578125" customWidth="1"/>
    <col min="5" max="8" width="13.140625" customWidth="1"/>
    <col min="10" max="10" width="25.85546875" bestFit="1" customWidth="1"/>
    <col min="11" max="11" width="13.42578125" bestFit="1" customWidth="1"/>
    <col min="12" max="12" width="14" bestFit="1" customWidth="1"/>
    <col min="13" max="13" width="32.42578125" bestFit="1" customWidth="1"/>
    <col min="14" max="14" width="13.42578125" bestFit="1" customWidth="1"/>
    <col min="15" max="15" width="14" bestFit="1" customWidth="1"/>
  </cols>
  <sheetData>
    <row r="1" spans="1:21" s="5" customFormat="1" ht="14.25">
      <c r="A1" s="2" t="s">
        <v>30</v>
      </c>
      <c r="B1" s="3" t="str">
        <f>'Info '!C2</f>
        <v>JSC Silk Bank</v>
      </c>
      <c r="C1" s="3"/>
      <c r="D1" s="4"/>
      <c r="E1" s="4"/>
      <c r="F1" s="4"/>
      <c r="G1" s="4"/>
    </row>
    <row r="2" spans="1:21" s="5" customFormat="1" ht="14.25">
      <c r="A2" s="2" t="s">
        <v>31</v>
      </c>
      <c r="B2" s="526">
        <f>'1. key ratios '!B2</f>
        <v>45473</v>
      </c>
      <c r="C2" s="3"/>
      <c r="D2" s="4"/>
      <c r="E2" s="4"/>
      <c r="F2" s="4"/>
      <c r="G2" s="4"/>
    </row>
    <row r="3" spans="1:21" s="5" customFormat="1" ht="14.25">
      <c r="A3" s="2"/>
      <c r="B3" s="3"/>
      <c r="C3" s="3"/>
      <c r="D3" s="4"/>
      <c r="E3" s="4"/>
      <c r="F3" s="4"/>
      <c r="G3" s="4"/>
    </row>
    <row r="4" spans="1:21" ht="21" customHeight="1">
      <c r="A4" s="699" t="s">
        <v>6</v>
      </c>
      <c r="B4" s="700" t="s">
        <v>557</v>
      </c>
      <c r="C4" s="702" t="s">
        <v>558</v>
      </c>
      <c r="D4" s="702"/>
      <c r="E4" s="702"/>
      <c r="F4" s="702" t="s">
        <v>559</v>
      </c>
      <c r="G4" s="702"/>
      <c r="H4" s="703"/>
    </row>
    <row r="5" spans="1:21" ht="21" customHeight="1">
      <c r="A5" s="699"/>
      <c r="B5" s="701"/>
      <c r="C5" s="361" t="s">
        <v>32</v>
      </c>
      <c r="D5" s="361" t="s">
        <v>33</v>
      </c>
      <c r="E5" s="361" t="s">
        <v>34</v>
      </c>
      <c r="F5" s="361" t="s">
        <v>32</v>
      </c>
      <c r="G5" s="361" t="s">
        <v>33</v>
      </c>
      <c r="H5" s="361" t="s">
        <v>34</v>
      </c>
    </row>
    <row r="6" spans="1:21" ht="26.45" customHeight="1">
      <c r="A6" s="699"/>
      <c r="B6" s="362" t="s">
        <v>560</v>
      </c>
      <c r="C6" s="704"/>
      <c r="D6" s="705"/>
      <c r="E6" s="705"/>
      <c r="F6" s="705"/>
      <c r="G6" s="705"/>
      <c r="H6" s="706"/>
    </row>
    <row r="7" spans="1:21" ht="23.1" customHeight="1">
      <c r="A7" s="363">
        <v>1</v>
      </c>
      <c r="B7" s="364" t="s">
        <v>561</v>
      </c>
      <c r="C7" s="555">
        <v>43498432.640811704</v>
      </c>
      <c r="D7" s="555">
        <v>17353133.499999862</v>
      </c>
      <c r="E7" s="556">
        <v>60851566.140811563</v>
      </c>
      <c r="F7" s="555">
        <v>64937554.159999974</v>
      </c>
      <c r="G7" s="555">
        <v>4887352.290000001</v>
      </c>
      <c r="H7" s="556">
        <v>69824906.449999973</v>
      </c>
      <c r="P7" s="686"/>
      <c r="Q7" s="686"/>
      <c r="R7" s="686"/>
      <c r="S7" s="686"/>
      <c r="T7" s="686"/>
      <c r="U7" s="686"/>
    </row>
    <row r="8" spans="1:21">
      <c r="A8" s="363">
        <v>1.1000000000000001</v>
      </c>
      <c r="B8" s="365" t="s">
        <v>562</v>
      </c>
      <c r="C8" s="555">
        <v>867076.15000000037</v>
      </c>
      <c r="D8" s="555">
        <v>2579336.2500000023</v>
      </c>
      <c r="E8" s="556">
        <v>3446412.4000000027</v>
      </c>
      <c r="F8" s="555">
        <v>953605.2799999984</v>
      </c>
      <c r="G8" s="555">
        <v>1265069.1200000029</v>
      </c>
      <c r="H8" s="556">
        <v>2218674.4000000013</v>
      </c>
      <c r="P8" s="686"/>
      <c r="Q8" s="686"/>
      <c r="R8" s="686"/>
      <c r="S8" s="686"/>
      <c r="T8" s="686"/>
      <c r="U8" s="686"/>
    </row>
    <row r="9" spans="1:21">
      <c r="A9" s="363">
        <v>1.2</v>
      </c>
      <c r="B9" s="365" t="s">
        <v>563</v>
      </c>
      <c r="C9" s="555">
        <v>1024049.8300000047</v>
      </c>
      <c r="D9" s="555">
        <v>3040490.7799999979</v>
      </c>
      <c r="E9" s="556">
        <v>4064540.6100000027</v>
      </c>
      <c r="F9" s="555">
        <v>4628333.969999969</v>
      </c>
      <c r="G9" s="555">
        <v>1968637.9200000013</v>
      </c>
      <c r="H9" s="556">
        <v>6596971.8899999708</v>
      </c>
      <c r="P9" s="686"/>
      <c r="Q9" s="686"/>
      <c r="R9" s="686"/>
      <c r="S9" s="686"/>
      <c r="T9" s="686"/>
      <c r="U9" s="686"/>
    </row>
    <row r="10" spans="1:21">
      <c r="A10" s="363">
        <v>1.3</v>
      </c>
      <c r="B10" s="365" t="s">
        <v>564</v>
      </c>
      <c r="C10" s="557">
        <v>41607306.6608117</v>
      </c>
      <c r="D10" s="557">
        <v>11733306.469999863</v>
      </c>
      <c r="E10" s="556">
        <v>53340613.130811565</v>
      </c>
      <c r="F10" s="555">
        <v>59355614.910000004</v>
      </c>
      <c r="G10" s="555">
        <v>1653645.2499999967</v>
      </c>
      <c r="H10" s="556">
        <v>61009260.160000004</v>
      </c>
      <c r="P10" s="686"/>
      <c r="Q10" s="686"/>
      <c r="R10" s="686"/>
      <c r="S10" s="686"/>
      <c r="T10" s="686"/>
      <c r="U10" s="686"/>
    </row>
    <row r="11" spans="1:21">
      <c r="A11" s="363">
        <v>2</v>
      </c>
      <c r="B11" s="366" t="s">
        <v>565</v>
      </c>
      <c r="C11" s="555">
        <v>130815.54650862557</v>
      </c>
      <c r="D11" s="555">
        <v>0</v>
      </c>
      <c r="E11" s="556">
        <v>130815.54650862557</v>
      </c>
      <c r="F11" s="555">
        <v>0</v>
      </c>
      <c r="G11" s="555">
        <v>13720</v>
      </c>
      <c r="H11" s="556">
        <v>13720</v>
      </c>
      <c r="P11" s="686"/>
      <c r="Q11" s="686"/>
      <c r="R11" s="686"/>
      <c r="S11" s="686"/>
      <c r="T11" s="686"/>
      <c r="U11" s="686"/>
    </row>
    <row r="12" spans="1:21">
      <c r="A12" s="363">
        <v>2.1</v>
      </c>
      <c r="B12" s="367" t="s">
        <v>566</v>
      </c>
      <c r="C12" s="555">
        <v>130815.54650862557</v>
      </c>
      <c r="D12" s="555">
        <v>0</v>
      </c>
      <c r="E12" s="556">
        <v>130815.54650862557</v>
      </c>
      <c r="F12" s="555">
        <v>0</v>
      </c>
      <c r="G12" s="555">
        <v>13720</v>
      </c>
      <c r="H12" s="556">
        <v>13720</v>
      </c>
      <c r="P12" s="686"/>
      <c r="Q12" s="686"/>
      <c r="R12" s="686"/>
      <c r="S12" s="686"/>
      <c r="T12" s="686"/>
      <c r="U12" s="686"/>
    </row>
    <row r="13" spans="1:21" ht="26.45" customHeight="1">
      <c r="A13" s="363">
        <v>3</v>
      </c>
      <c r="B13" s="368" t="s">
        <v>567</v>
      </c>
      <c r="C13" s="555"/>
      <c r="D13" s="555"/>
      <c r="E13" s="556">
        <v>0</v>
      </c>
      <c r="F13" s="555"/>
      <c r="G13" s="555"/>
      <c r="H13" s="556">
        <v>0</v>
      </c>
      <c r="P13" s="686"/>
      <c r="Q13" s="686"/>
      <c r="R13" s="686"/>
      <c r="S13" s="686"/>
      <c r="T13" s="686"/>
      <c r="U13" s="686"/>
    </row>
    <row r="14" spans="1:21" ht="26.45" customHeight="1">
      <c r="A14" s="363">
        <v>4</v>
      </c>
      <c r="B14" s="369" t="s">
        <v>568</v>
      </c>
      <c r="C14" s="555"/>
      <c r="D14" s="555"/>
      <c r="E14" s="556">
        <v>0</v>
      </c>
      <c r="F14" s="555"/>
      <c r="G14" s="555"/>
      <c r="H14" s="556">
        <v>0</v>
      </c>
      <c r="P14" s="686"/>
      <c r="Q14" s="686"/>
      <c r="R14" s="686"/>
      <c r="S14" s="686"/>
      <c r="T14" s="686"/>
      <c r="U14" s="686"/>
    </row>
    <row r="15" spans="1:21" ht="24.6" customHeight="1">
      <c r="A15" s="363">
        <v>5</v>
      </c>
      <c r="B15" s="370" t="s">
        <v>569</v>
      </c>
      <c r="C15" s="558">
        <v>20000</v>
      </c>
      <c r="D15" s="558">
        <v>0</v>
      </c>
      <c r="E15" s="559">
        <v>20000</v>
      </c>
      <c r="F15" s="558">
        <v>20000</v>
      </c>
      <c r="G15" s="558">
        <v>0</v>
      </c>
      <c r="H15" s="559">
        <v>20000</v>
      </c>
      <c r="P15" s="686"/>
      <c r="Q15" s="686"/>
      <c r="R15" s="686"/>
      <c r="S15" s="686"/>
      <c r="T15" s="686"/>
      <c r="U15" s="686"/>
    </row>
    <row r="16" spans="1:21">
      <c r="A16" s="363">
        <v>5.0999999999999996</v>
      </c>
      <c r="B16" s="371" t="s">
        <v>570</v>
      </c>
      <c r="C16" s="555">
        <v>20000</v>
      </c>
      <c r="D16" s="555"/>
      <c r="E16" s="556">
        <v>20000</v>
      </c>
      <c r="F16" s="555">
        <v>20000</v>
      </c>
      <c r="G16" s="555"/>
      <c r="H16" s="556">
        <v>20000</v>
      </c>
      <c r="P16" s="686"/>
      <c r="Q16" s="686"/>
      <c r="R16" s="686"/>
      <c r="S16" s="686"/>
      <c r="T16" s="686"/>
      <c r="U16" s="686"/>
    </row>
    <row r="17" spans="1:21">
      <c r="A17" s="363">
        <v>5.2</v>
      </c>
      <c r="B17" s="371" t="s">
        <v>571</v>
      </c>
      <c r="C17" s="555"/>
      <c r="D17" s="555"/>
      <c r="E17" s="556">
        <v>0</v>
      </c>
      <c r="F17" s="555"/>
      <c r="G17" s="555"/>
      <c r="H17" s="556">
        <v>0</v>
      </c>
      <c r="P17" s="686"/>
      <c r="Q17" s="686"/>
      <c r="R17" s="686"/>
      <c r="S17" s="686"/>
      <c r="T17" s="686"/>
      <c r="U17" s="686"/>
    </row>
    <row r="18" spans="1:21">
      <c r="A18" s="363">
        <v>5.3</v>
      </c>
      <c r="B18" s="372" t="s">
        <v>572</v>
      </c>
      <c r="C18" s="555"/>
      <c r="D18" s="555"/>
      <c r="E18" s="556">
        <v>0</v>
      </c>
      <c r="F18" s="555"/>
      <c r="G18" s="555"/>
      <c r="H18" s="556">
        <v>0</v>
      </c>
      <c r="P18" s="686"/>
      <c r="Q18" s="686"/>
      <c r="R18" s="686"/>
      <c r="S18" s="686"/>
      <c r="T18" s="686"/>
      <c r="U18" s="686"/>
    </row>
    <row r="19" spans="1:21">
      <c r="A19" s="363">
        <v>6</v>
      </c>
      <c r="B19" s="368" t="s">
        <v>573</v>
      </c>
      <c r="C19" s="555">
        <v>72727193.449607104</v>
      </c>
      <c r="D19" s="555">
        <v>39968204.10484688</v>
      </c>
      <c r="E19" s="556">
        <v>112695397.55445398</v>
      </c>
      <c r="F19" s="555">
        <v>37550930.86545413</v>
      </c>
      <c r="G19" s="555">
        <v>8622718.0032036975</v>
      </c>
      <c r="H19" s="556">
        <v>46173648.868657827</v>
      </c>
      <c r="P19" s="686"/>
      <c r="Q19" s="686"/>
      <c r="R19" s="686"/>
      <c r="S19" s="686"/>
      <c r="T19" s="686"/>
      <c r="U19" s="686"/>
    </row>
    <row r="20" spans="1:21">
      <c r="A20" s="363">
        <v>6.1</v>
      </c>
      <c r="B20" s="371" t="s">
        <v>571</v>
      </c>
      <c r="C20" s="555">
        <v>24460592.292955898</v>
      </c>
      <c r="D20" s="555">
        <v>2312675.7686999999</v>
      </c>
      <c r="E20" s="556">
        <v>26773268.061655898</v>
      </c>
      <c r="F20" s="555">
        <v>25010350.438634034</v>
      </c>
      <c r="G20" s="555"/>
      <c r="H20" s="556">
        <v>25010350.438634034</v>
      </c>
      <c r="P20" s="686"/>
      <c r="Q20" s="686"/>
      <c r="R20" s="686"/>
      <c r="S20" s="686"/>
      <c r="T20" s="686"/>
      <c r="U20" s="686"/>
    </row>
    <row r="21" spans="1:21">
      <c r="A21" s="363">
        <v>6.2</v>
      </c>
      <c r="B21" s="372" t="s">
        <v>572</v>
      </c>
      <c r="C21" s="555">
        <v>48266601.156651206</v>
      </c>
      <c r="D21" s="555">
        <v>37655528.336146884</v>
      </c>
      <c r="E21" s="556">
        <v>85922129.49279809</v>
      </c>
      <c r="F21" s="557">
        <v>12540580.426820096</v>
      </c>
      <c r="G21" s="557">
        <v>8622718.0032036975</v>
      </c>
      <c r="H21" s="556">
        <v>21163298.430023793</v>
      </c>
      <c r="P21" s="686"/>
      <c r="Q21" s="686"/>
      <c r="R21" s="686"/>
      <c r="S21" s="686"/>
      <c r="T21" s="686"/>
      <c r="U21" s="686"/>
    </row>
    <row r="22" spans="1:21">
      <c r="A22" s="363">
        <v>7</v>
      </c>
      <c r="B22" s="366" t="s">
        <v>574</v>
      </c>
      <c r="C22" s="555"/>
      <c r="D22" s="555"/>
      <c r="E22" s="556">
        <v>0</v>
      </c>
      <c r="F22" s="555"/>
      <c r="G22" s="555"/>
      <c r="H22" s="556">
        <v>0</v>
      </c>
      <c r="P22" s="686"/>
      <c r="Q22" s="686"/>
      <c r="R22" s="686"/>
      <c r="S22" s="686"/>
      <c r="T22" s="686"/>
      <c r="U22" s="686"/>
    </row>
    <row r="23" spans="1:21">
      <c r="A23" s="363">
        <v>8</v>
      </c>
      <c r="B23" s="373" t="s">
        <v>575</v>
      </c>
      <c r="C23" s="555">
        <v>3405446.1870027352</v>
      </c>
      <c r="D23" s="555">
        <v>0</v>
      </c>
      <c r="E23" s="556">
        <v>3405446.1870027352</v>
      </c>
      <c r="F23" s="555">
        <v>3389411.9415073614</v>
      </c>
      <c r="G23" s="555">
        <v>0</v>
      </c>
      <c r="H23" s="556">
        <v>3389411.9415073614</v>
      </c>
      <c r="P23" s="686"/>
      <c r="Q23" s="686"/>
      <c r="R23" s="686"/>
      <c r="S23" s="686"/>
      <c r="T23" s="686"/>
      <c r="U23" s="686"/>
    </row>
    <row r="24" spans="1:21">
      <c r="A24" s="363">
        <v>9</v>
      </c>
      <c r="B24" s="369" t="s">
        <v>576</v>
      </c>
      <c r="C24" s="555">
        <v>16937598.419214901</v>
      </c>
      <c r="D24" s="555">
        <v>0</v>
      </c>
      <c r="E24" s="556">
        <v>16937598.419214901</v>
      </c>
      <c r="F24" s="555">
        <v>19081042.57</v>
      </c>
      <c r="G24" s="555">
        <v>0</v>
      </c>
      <c r="H24" s="556">
        <v>19081042.57</v>
      </c>
      <c r="P24" s="686"/>
      <c r="Q24" s="686"/>
      <c r="R24" s="686"/>
      <c r="S24" s="686"/>
      <c r="T24" s="686"/>
      <c r="U24" s="686"/>
    </row>
    <row r="25" spans="1:21">
      <c r="A25" s="363">
        <v>9.1</v>
      </c>
      <c r="B25" s="371" t="s">
        <v>577</v>
      </c>
      <c r="C25" s="555">
        <v>16937598.419214901</v>
      </c>
      <c r="D25" s="555"/>
      <c r="E25" s="556">
        <v>16937598.419214901</v>
      </c>
      <c r="F25" s="555">
        <v>19081042.57</v>
      </c>
      <c r="G25" s="555"/>
      <c r="H25" s="556">
        <v>19081042.57</v>
      </c>
      <c r="P25" s="686"/>
      <c r="Q25" s="686"/>
      <c r="R25" s="686"/>
      <c r="S25" s="686"/>
      <c r="T25" s="686"/>
      <c r="U25" s="686"/>
    </row>
    <row r="26" spans="1:21">
      <c r="A26" s="363">
        <v>9.1999999999999993</v>
      </c>
      <c r="B26" s="371" t="s">
        <v>578</v>
      </c>
      <c r="C26" s="555"/>
      <c r="D26" s="555"/>
      <c r="E26" s="556">
        <v>0</v>
      </c>
      <c r="F26" s="555"/>
      <c r="G26" s="555"/>
      <c r="H26" s="556">
        <v>0</v>
      </c>
      <c r="P26" s="686"/>
      <c r="Q26" s="686"/>
      <c r="R26" s="686"/>
      <c r="S26" s="686"/>
      <c r="T26" s="686"/>
      <c r="U26" s="686"/>
    </row>
    <row r="27" spans="1:21">
      <c r="A27" s="363">
        <v>10</v>
      </c>
      <c r="B27" s="369" t="s">
        <v>579</v>
      </c>
      <c r="C27" s="555">
        <v>1387773.6500000004</v>
      </c>
      <c r="D27" s="555">
        <v>0</v>
      </c>
      <c r="E27" s="556">
        <v>1387773.6500000004</v>
      </c>
      <c r="F27" s="555">
        <v>795839.35999999987</v>
      </c>
      <c r="G27" s="555">
        <v>0</v>
      </c>
      <c r="H27" s="556">
        <v>795839.35999999987</v>
      </c>
      <c r="P27" s="686"/>
      <c r="Q27" s="686"/>
      <c r="R27" s="686"/>
      <c r="S27" s="686"/>
      <c r="T27" s="686"/>
      <c r="U27" s="686"/>
    </row>
    <row r="28" spans="1:21">
      <c r="A28" s="363">
        <v>10.1</v>
      </c>
      <c r="B28" s="371" t="s">
        <v>580</v>
      </c>
      <c r="C28" s="555"/>
      <c r="D28" s="555"/>
      <c r="E28" s="556">
        <v>0</v>
      </c>
      <c r="F28" s="555"/>
      <c r="G28" s="555"/>
      <c r="H28" s="556">
        <v>0</v>
      </c>
      <c r="P28" s="686"/>
      <c r="Q28" s="686"/>
      <c r="R28" s="686"/>
      <c r="S28" s="686"/>
      <c r="T28" s="686"/>
      <c r="U28" s="686"/>
    </row>
    <row r="29" spans="1:21">
      <c r="A29" s="363">
        <v>10.199999999999999</v>
      </c>
      <c r="B29" s="371" t="s">
        <v>581</v>
      </c>
      <c r="C29" s="555">
        <v>1387773.6500000004</v>
      </c>
      <c r="D29" s="555"/>
      <c r="E29" s="556">
        <v>1387773.6500000004</v>
      </c>
      <c r="F29" s="555">
        <v>795839.35999999987</v>
      </c>
      <c r="G29" s="555"/>
      <c r="H29" s="556">
        <v>795839.35999999987</v>
      </c>
      <c r="P29" s="686"/>
      <c r="Q29" s="686"/>
      <c r="R29" s="686"/>
      <c r="S29" s="686"/>
      <c r="T29" s="686"/>
      <c r="U29" s="686"/>
    </row>
    <row r="30" spans="1:21">
      <c r="A30" s="363">
        <v>11</v>
      </c>
      <c r="B30" s="369" t="s">
        <v>582</v>
      </c>
      <c r="C30" s="555">
        <v>45248.5</v>
      </c>
      <c r="D30" s="555">
        <v>0</v>
      </c>
      <c r="E30" s="556">
        <v>45248.5</v>
      </c>
      <c r="F30" s="555">
        <v>45248.5</v>
      </c>
      <c r="G30" s="555">
        <v>0</v>
      </c>
      <c r="H30" s="556">
        <v>45248.5</v>
      </c>
      <c r="P30" s="686"/>
      <c r="Q30" s="686"/>
      <c r="R30" s="686"/>
      <c r="S30" s="686"/>
      <c r="T30" s="686"/>
      <c r="U30" s="686"/>
    </row>
    <row r="31" spans="1:21">
      <c r="A31" s="363">
        <v>11.1</v>
      </c>
      <c r="B31" s="371" t="s">
        <v>583</v>
      </c>
      <c r="C31" s="555">
        <v>45248.5</v>
      </c>
      <c r="D31" s="555"/>
      <c r="E31" s="556">
        <v>45248.5</v>
      </c>
      <c r="F31" s="555">
        <v>45248.5</v>
      </c>
      <c r="G31" s="555"/>
      <c r="H31" s="556">
        <v>45248.5</v>
      </c>
      <c r="P31" s="686"/>
      <c r="Q31" s="686"/>
      <c r="R31" s="686"/>
      <c r="S31" s="686"/>
      <c r="T31" s="686"/>
      <c r="U31" s="686"/>
    </row>
    <row r="32" spans="1:21">
      <c r="A32" s="363">
        <v>11.2</v>
      </c>
      <c r="B32" s="371" t="s">
        <v>584</v>
      </c>
      <c r="C32" s="555"/>
      <c r="D32" s="555"/>
      <c r="E32" s="556">
        <v>0</v>
      </c>
      <c r="F32" s="555"/>
      <c r="G32" s="555"/>
      <c r="H32" s="556">
        <v>0</v>
      </c>
      <c r="P32" s="686"/>
      <c r="Q32" s="686"/>
      <c r="R32" s="686"/>
      <c r="S32" s="686"/>
      <c r="T32" s="686"/>
      <c r="U32" s="686"/>
    </row>
    <row r="33" spans="1:21">
      <c r="A33" s="363">
        <v>13</v>
      </c>
      <c r="B33" s="369" t="s">
        <v>585</v>
      </c>
      <c r="C33" s="557">
        <v>7800342.330000001</v>
      </c>
      <c r="D33" s="557">
        <v>54657.380000000005</v>
      </c>
      <c r="E33" s="556">
        <v>7854999.7100000009</v>
      </c>
      <c r="F33" s="555">
        <v>1502195.3199999998</v>
      </c>
      <c r="G33" s="555">
        <v>223653.14</v>
      </c>
      <c r="H33" s="556">
        <v>1725848.46</v>
      </c>
      <c r="P33" s="686"/>
      <c r="Q33" s="686"/>
      <c r="R33" s="686"/>
      <c r="S33" s="686"/>
      <c r="T33" s="686"/>
      <c r="U33" s="686"/>
    </row>
    <row r="34" spans="1:21">
      <c r="A34" s="363">
        <v>13.1</v>
      </c>
      <c r="B34" s="374" t="s">
        <v>586</v>
      </c>
      <c r="C34" s="557"/>
      <c r="D34" s="557"/>
      <c r="E34" s="556">
        <v>0</v>
      </c>
      <c r="F34" s="555"/>
      <c r="G34" s="555"/>
      <c r="H34" s="556">
        <v>0</v>
      </c>
      <c r="P34" s="686"/>
      <c r="Q34" s="686"/>
      <c r="R34" s="686"/>
      <c r="S34" s="686"/>
      <c r="T34" s="686"/>
      <c r="U34" s="686"/>
    </row>
    <row r="35" spans="1:21">
      <c r="A35" s="363">
        <v>13.2</v>
      </c>
      <c r="B35" s="374" t="s">
        <v>587</v>
      </c>
      <c r="C35" s="555"/>
      <c r="D35" s="555"/>
      <c r="E35" s="556">
        <v>0</v>
      </c>
      <c r="F35" s="555"/>
      <c r="G35" s="555"/>
      <c r="H35" s="556">
        <v>0</v>
      </c>
      <c r="P35" s="686"/>
      <c r="Q35" s="686"/>
      <c r="R35" s="686"/>
      <c r="S35" s="686"/>
      <c r="T35" s="686"/>
      <c r="U35" s="686"/>
    </row>
    <row r="36" spans="1:21">
      <c r="A36" s="363">
        <v>14</v>
      </c>
      <c r="B36" s="375" t="s">
        <v>588</v>
      </c>
      <c r="C36" s="555">
        <v>145952850.72314507</v>
      </c>
      <c r="D36" s="555">
        <v>57375994.984846748</v>
      </c>
      <c r="E36" s="556">
        <v>203328845.70799181</v>
      </c>
      <c r="F36" s="555">
        <v>127322222.71696146</v>
      </c>
      <c r="G36" s="555">
        <v>13747443.433203699</v>
      </c>
      <c r="H36" s="556">
        <v>141069666.15016517</v>
      </c>
      <c r="P36" s="686"/>
      <c r="Q36" s="686"/>
      <c r="R36" s="686"/>
      <c r="S36" s="686"/>
      <c r="T36" s="686"/>
      <c r="U36" s="686"/>
    </row>
    <row r="37" spans="1:21" ht="22.5" customHeight="1">
      <c r="A37" s="363"/>
      <c r="B37" s="376" t="s">
        <v>589</v>
      </c>
      <c r="C37" s="576"/>
      <c r="D37" s="577"/>
      <c r="E37" s="577"/>
      <c r="F37" s="577"/>
      <c r="G37" s="577"/>
      <c r="H37" s="578"/>
      <c r="P37" s="686"/>
      <c r="Q37" s="686"/>
      <c r="R37" s="686"/>
      <c r="S37" s="686"/>
      <c r="T37" s="686"/>
      <c r="U37" s="686"/>
    </row>
    <row r="38" spans="1:21">
      <c r="A38" s="363">
        <v>15</v>
      </c>
      <c r="B38" s="377" t="s">
        <v>590</v>
      </c>
      <c r="C38" s="555">
        <v>26170</v>
      </c>
      <c r="D38" s="555">
        <v>206939.90677948453</v>
      </c>
      <c r="E38" s="556">
        <v>233109.90677948453</v>
      </c>
      <c r="F38" s="555">
        <v>12530</v>
      </c>
      <c r="G38" s="555">
        <v>217453.9425461124</v>
      </c>
      <c r="H38" s="556">
        <v>229983.9425461124</v>
      </c>
      <c r="P38" s="686"/>
      <c r="Q38" s="686"/>
      <c r="R38" s="686"/>
      <c r="S38" s="686"/>
      <c r="T38" s="686"/>
      <c r="U38" s="686"/>
    </row>
    <row r="39" spans="1:21">
      <c r="A39" s="378">
        <v>15.1</v>
      </c>
      <c r="B39" s="379" t="s">
        <v>566</v>
      </c>
      <c r="C39" s="555">
        <v>26170</v>
      </c>
      <c r="D39" s="555">
        <v>206939.90677948453</v>
      </c>
      <c r="E39" s="556">
        <v>233109.90677948453</v>
      </c>
      <c r="F39" s="555">
        <v>12530</v>
      </c>
      <c r="G39" s="555">
        <v>217453.9425461124</v>
      </c>
      <c r="H39" s="556">
        <v>229983.9425461124</v>
      </c>
      <c r="P39" s="686"/>
      <c r="Q39" s="686"/>
      <c r="R39" s="686"/>
      <c r="S39" s="686"/>
      <c r="T39" s="686"/>
      <c r="U39" s="686"/>
    </row>
    <row r="40" spans="1:21" ht="24" customHeight="1">
      <c r="A40" s="378">
        <v>16</v>
      </c>
      <c r="B40" s="366" t="s">
        <v>591</v>
      </c>
      <c r="C40" s="555"/>
      <c r="D40" s="555"/>
      <c r="E40" s="556">
        <v>0</v>
      </c>
      <c r="F40" s="555"/>
      <c r="G40" s="555"/>
      <c r="H40" s="556">
        <v>0</v>
      </c>
      <c r="P40" s="686"/>
      <c r="Q40" s="686"/>
      <c r="R40" s="686"/>
      <c r="S40" s="686"/>
      <c r="T40" s="686"/>
      <c r="U40" s="686"/>
    </row>
    <row r="41" spans="1:21">
      <c r="A41" s="378">
        <v>17</v>
      </c>
      <c r="B41" s="366" t="s">
        <v>592</v>
      </c>
      <c r="C41" s="555">
        <v>115183555.78379075</v>
      </c>
      <c r="D41" s="555">
        <v>26716448.436081309</v>
      </c>
      <c r="E41" s="556">
        <v>141900004.21987206</v>
      </c>
      <c r="F41" s="555">
        <v>66435760.125296876</v>
      </c>
      <c r="G41" s="555">
        <v>14163377.689999999</v>
      </c>
      <c r="H41" s="556">
        <v>80599137.815296873</v>
      </c>
      <c r="P41" s="686"/>
      <c r="Q41" s="686"/>
      <c r="R41" s="686"/>
      <c r="S41" s="686"/>
      <c r="T41" s="686"/>
      <c r="U41" s="686"/>
    </row>
    <row r="42" spans="1:21">
      <c r="A42" s="378">
        <v>17.100000000000001</v>
      </c>
      <c r="B42" s="380" t="s">
        <v>593</v>
      </c>
      <c r="C42" s="557">
        <v>115164357.68268463</v>
      </c>
      <c r="D42" s="557">
        <v>25557026.769999996</v>
      </c>
      <c r="E42" s="556">
        <v>140721384.45268464</v>
      </c>
      <c r="F42" s="557">
        <v>66404841.855296873</v>
      </c>
      <c r="G42" s="557">
        <v>13941221.16</v>
      </c>
      <c r="H42" s="556">
        <v>80346063.015296876</v>
      </c>
      <c r="P42" s="686"/>
      <c r="Q42" s="686"/>
      <c r="R42" s="686"/>
      <c r="S42" s="686"/>
      <c r="T42" s="686"/>
      <c r="U42" s="686"/>
    </row>
    <row r="43" spans="1:21">
      <c r="A43" s="378">
        <v>17.2</v>
      </c>
      <c r="B43" s="381" t="s">
        <v>594</v>
      </c>
      <c r="C43" s="557">
        <v>0</v>
      </c>
      <c r="D43" s="557">
        <v>0</v>
      </c>
      <c r="E43" s="556">
        <v>0</v>
      </c>
      <c r="F43" s="555">
        <v>0</v>
      </c>
      <c r="G43" s="555">
        <v>0</v>
      </c>
      <c r="H43" s="556">
        <v>0</v>
      </c>
      <c r="P43" s="686"/>
      <c r="Q43" s="686"/>
      <c r="R43" s="686"/>
      <c r="S43" s="686"/>
      <c r="T43" s="686"/>
      <c r="U43" s="686"/>
    </row>
    <row r="44" spans="1:21">
      <c r="A44" s="378">
        <v>17.3</v>
      </c>
      <c r="B44" s="380" t="s">
        <v>595</v>
      </c>
      <c r="C44" s="557"/>
      <c r="D44" s="557"/>
      <c r="E44" s="556">
        <v>0</v>
      </c>
      <c r="F44" s="555"/>
      <c r="G44" s="555"/>
      <c r="H44" s="556">
        <v>0</v>
      </c>
      <c r="P44" s="686"/>
      <c r="Q44" s="686"/>
      <c r="R44" s="686"/>
      <c r="S44" s="686"/>
      <c r="T44" s="686"/>
      <c r="U44" s="686"/>
    </row>
    <row r="45" spans="1:21">
      <c r="A45" s="378">
        <v>17.399999999999999</v>
      </c>
      <c r="B45" s="380" t="s">
        <v>596</v>
      </c>
      <c r="C45" s="557">
        <v>19198.101106125163</v>
      </c>
      <c r="D45" s="557">
        <v>1159421.666081313</v>
      </c>
      <c r="E45" s="556">
        <v>1178619.7671874382</v>
      </c>
      <c r="F45" s="557">
        <v>30918.270000000004</v>
      </c>
      <c r="G45" s="557">
        <v>222156.53000000003</v>
      </c>
      <c r="H45" s="556">
        <v>253074.80000000005</v>
      </c>
      <c r="P45" s="686"/>
      <c r="Q45" s="686"/>
      <c r="R45" s="686"/>
      <c r="S45" s="686"/>
      <c r="T45" s="686"/>
      <c r="U45" s="686"/>
    </row>
    <row r="46" spans="1:21">
      <c r="A46" s="378">
        <v>18</v>
      </c>
      <c r="B46" s="369" t="s">
        <v>597</v>
      </c>
      <c r="C46" s="555">
        <v>18505.79143925885</v>
      </c>
      <c r="D46" s="555">
        <v>10136.023914488725</v>
      </c>
      <c r="E46" s="556">
        <v>28641.815353747574</v>
      </c>
      <c r="F46" s="555">
        <v>8943.5671997316531</v>
      </c>
      <c r="G46" s="555">
        <v>41898.594405891556</v>
      </c>
      <c r="H46" s="556">
        <v>50842.161605623209</v>
      </c>
      <c r="P46" s="686"/>
      <c r="Q46" s="686"/>
      <c r="R46" s="686"/>
      <c r="S46" s="686"/>
      <c r="T46" s="686"/>
      <c r="U46" s="686"/>
    </row>
    <row r="47" spans="1:21">
      <c r="A47" s="378">
        <v>19</v>
      </c>
      <c r="B47" s="369" t="s">
        <v>598</v>
      </c>
      <c r="C47" s="555">
        <v>1139408.8970912299</v>
      </c>
      <c r="D47" s="555">
        <v>0</v>
      </c>
      <c r="E47" s="556">
        <v>1139408.8970912299</v>
      </c>
      <c r="F47" s="555">
        <v>1752441.5988421449</v>
      </c>
      <c r="G47" s="555">
        <v>0</v>
      </c>
      <c r="H47" s="556">
        <v>1752441.5988421449</v>
      </c>
      <c r="P47" s="686"/>
      <c r="Q47" s="686"/>
      <c r="R47" s="686"/>
      <c r="S47" s="686"/>
      <c r="T47" s="686"/>
      <c r="U47" s="686"/>
    </row>
    <row r="48" spans="1:21">
      <c r="A48" s="378">
        <v>19.100000000000001</v>
      </c>
      <c r="B48" s="382" t="s">
        <v>599</v>
      </c>
      <c r="C48" s="555">
        <v>0</v>
      </c>
      <c r="D48" s="555">
        <v>0</v>
      </c>
      <c r="E48" s="556">
        <v>0</v>
      </c>
      <c r="F48" s="555">
        <v>0</v>
      </c>
      <c r="G48" s="555">
        <v>0</v>
      </c>
      <c r="H48" s="556">
        <v>0</v>
      </c>
      <c r="P48" s="686"/>
      <c r="Q48" s="686"/>
      <c r="R48" s="686"/>
      <c r="S48" s="686"/>
      <c r="T48" s="686"/>
      <c r="U48" s="686"/>
    </row>
    <row r="49" spans="1:21">
      <c r="A49" s="378">
        <v>19.2</v>
      </c>
      <c r="B49" s="383" t="s">
        <v>600</v>
      </c>
      <c r="C49" s="555">
        <v>1139408.8970912299</v>
      </c>
      <c r="D49" s="555">
        <v>0</v>
      </c>
      <c r="E49" s="556">
        <v>1139408.8970912299</v>
      </c>
      <c r="F49" s="555">
        <v>1752441.5988421449</v>
      </c>
      <c r="G49" s="555">
        <v>0</v>
      </c>
      <c r="H49" s="556">
        <v>1752441.5988421449</v>
      </c>
      <c r="P49" s="686"/>
      <c r="Q49" s="686"/>
      <c r="R49" s="686"/>
      <c r="S49" s="686"/>
      <c r="T49" s="686"/>
      <c r="U49" s="686"/>
    </row>
    <row r="50" spans="1:21">
      <c r="A50" s="378">
        <v>20</v>
      </c>
      <c r="B50" s="384" t="s">
        <v>601</v>
      </c>
      <c r="C50" s="555">
        <v>0</v>
      </c>
      <c r="D50" s="555">
        <v>0</v>
      </c>
      <c r="E50" s="556">
        <v>0</v>
      </c>
      <c r="F50" s="555">
        <v>3092397.84</v>
      </c>
      <c r="G50" s="555">
        <v>0</v>
      </c>
      <c r="H50" s="556">
        <v>3092397.84</v>
      </c>
      <c r="P50" s="686"/>
      <c r="Q50" s="686"/>
      <c r="R50" s="686"/>
      <c r="S50" s="686"/>
      <c r="T50" s="686"/>
      <c r="U50" s="686"/>
    </row>
    <row r="51" spans="1:21">
      <c r="A51" s="378">
        <v>21</v>
      </c>
      <c r="B51" s="373" t="s">
        <v>602</v>
      </c>
      <c r="C51" s="555">
        <v>869736.38000000012</v>
      </c>
      <c r="D51" s="555">
        <v>293665.55000000005</v>
      </c>
      <c r="E51" s="556">
        <v>1163401.9300000002</v>
      </c>
      <c r="F51" s="555">
        <v>517969.3299999999</v>
      </c>
      <c r="G51" s="555">
        <v>223940.33999999991</v>
      </c>
      <c r="H51" s="556">
        <v>741909.66999999981</v>
      </c>
      <c r="P51" s="686"/>
      <c r="Q51" s="686"/>
      <c r="R51" s="686"/>
      <c r="S51" s="686"/>
      <c r="T51" s="686"/>
      <c r="U51" s="686"/>
    </row>
    <row r="52" spans="1:21">
      <c r="A52" s="378">
        <v>21.1</v>
      </c>
      <c r="B52" s="381" t="s">
        <v>603</v>
      </c>
      <c r="C52" s="555"/>
      <c r="D52" s="555"/>
      <c r="E52" s="556">
        <v>0</v>
      </c>
      <c r="F52" s="555"/>
      <c r="G52" s="555"/>
      <c r="H52" s="556">
        <v>0</v>
      </c>
      <c r="P52" s="686"/>
      <c r="Q52" s="686"/>
      <c r="R52" s="686"/>
      <c r="S52" s="686"/>
      <c r="T52" s="686"/>
      <c r="U52" s="686"/>
    </row>
    <row r="53" spans="1:21">
      <c r="A53" s="378">
        <v>22</v>
      </c>
      <c r="B53" s="385" t="s">
        <v>604</v>
      </c>
      <c r="C53" s="555">
        <v>117237376.85232124</v>
      </c>
      <c r="D53" s="555">
        <v>27227189.916775282</v>
      </c>
      <c r="E53" s="556">
        <v>144464566.76909652</v>
      </c>
      <c r="F53" s="555">
        <v>71820042.461338758</v>
      </c>
      <c r="G53" s="555">
        <v>14646670.566952003</v>
      </c>
      <c r="H53" s="556">
        <v>86466713.028290763</v>
      </c>
      <c r="P53" s="686"/>
      <c r="Q53" s="686"/>
      <c r="R53" s="686"/>
      <c r="S53" s="686"/>
      <c r="T53" s="686"/>
      <c r="U53" s="686"/>
    </row>
    <row r="54" spans="1:21" ht="24" customHeight="1">
      <c r="A54" s="378"/>
      <c r="B54" s="386" t="s">
        <v>605</v>
      </c>
      <c r="C54" s="576"/>
      <c r="D54" s="577"/>
      <c r="E54" s="577"/>
      <c r="F54" s="577"/>
      <c r="G54" s="577"/>
      <c r="H54" s="578"/>
      <c r="P54" s="686"/>
      <c r="Q54" s="686"/>
      <c r="R54" s="686"/>
      <c r="S54" s="686"/>
      <c r="T54" s="686"/>
      <c r="U54" s="686"/>
    </row>
    <row r="55" spans="1:21">
      <c r="A55" s="378">
        <v>23</v>
      </c>
      <c r="B55" s="384" t="s">
        <v>606</v>
      </c>
      <c r="C55" s="555">
        <v>76211100</v>
      </c>
      <c r="D55" s="555"/>
      <c r="E55" s="556">
        <v>76211100</v>
      </c>
      <c r="F55" s="555">
        <v>62946400</v>
      </c>
      <c r="G55" s="555"/>
      <c r="H55" s="556">
        <v>62946400</v>
      </c>
      <c r="P55" s="686"/>
      <c r="Q55" s="686"/>
      <c r="R55" s="686"/>
      <c r="S55" s="686"/>
      <c r="T55" s="686"/>
      <c r="U55" s="686"/>
    </row>
    <row r="56" spans="1:21">
      <c r="A56" s="378">
        <v>24</v>
      </c>
      <c r="B56" s="384" t="s">
        <v>607</v>
      </c>
      <c r="C56" s="555"/>
      <c r="D56" s="555"/>
      <c r="E56" s="556">
        <v>0</v>
      </c>
      <c r="F56" s="555"/>
      <c r="G56" s="555"/>
      <c r="H56" s="556">
        <v>0</v>
      </c>
      <c r="P56" s="686"/>
      <c r="Q56" s="686"/>
      <c r="R56" s="686"/>
      <c r="S56" s="686"/>
      <c r="T56" s="686"/>
      <c r="U56" s="686"/>
    </row>
    <row r="57" spans="1:21">
      <c r="A57" s="378">
        <v>25</v>
      </c>
      <c r="B57" s="369" t="s">
        <v>608</v>
      </c>
      <c r="C57" s="555"/>
      <c r="D57" s="555"/>
      <c r="E57" s="556">
        <v>0</v>
      </c>
      <c r="F57" s="555"/>
      <c r="G57" s="555"/>
      <c r="H57" s="556">
        <v>0</v>
      </c>
      <c r="P57" s="686"/>
      <c r="Q57" s="686"/>
      <c r="R57" s="686"/>
      <c r="S57" s="686"/>
      <c r="T57" s="686"/>
      <c r="U57" s="686"/>
    </row>
    <row r="58" spans="1:21">
      <c r="A58" s="378">
        <v>26</v>
      </c>
      <c r="B58" s="369" t="s">
        <v>609</v>
      </c>
      <c r="C58" s="555"/>
      <c r="D58" s="555"/>
      <c r="E58" s="556">
        <v>0</v>
      </c>
      <c r="F58" s="555"/>
      <c r="G58" s="555"/>
      <c r="H58" s="556">
        <v>0</v>
      </c>
      <c r="P58" s="686"/>
      <c r="Q58" s="686"/>
      <c r="R58" s="686"/>
      <c r="S58" s="686"/>
      <c r="T58" s="686"/>
      <c r="U58" s="686"/>
    </row>
    <row r="59" spans="1:21">
      <c r="A59" s="378">
        <v>27</v>
      </c>
      <c r="B59" s="369" t="s">
        <v>610</v>
      </c>
      <c r="C59" s="555">
        <v>0</v>
      </c>
      <c r="D59" s="555">
        <v>0</v>
      </c>
      <c r="E59" s="556">
        <v>0</v>
      </c>
      <c r="F59" s="555">
        <v>0</v>
      </c>
      <c r="G59" s="555">
        <v>0</v>
      </c>
      <c r="H59" s="556">
        <v>0</v>
      </c>
      <c r="P59" s="686"/>
      <c r="Q59" s="686"/>
      <c r="R59" s="686"/>
      <c r="S59" s="686"/>
      <c r="T59" s="686"/>
      <c r="U59" s="686"/>
    </row>
    <row r="60" spans="1:21">
      <c r="A60" s="378">
        <v>27.1</v>
      </c>
      <c r="B60" s="380" t="s">
        <v>611</v>
      </c>
      <c r="C60" s="555"/>
      <c r="D60" s="555"/>
      <c r="E60" s="556">
        <v>0</v>
      </c>
      <c r="F60" s="555"/>
      <c r="G60" s="555"/>
      <c r="H60" s="556">
        <v>0</v>
      </c>
      <c r="P60" s="686"/>
      <c r="Q60" s="686"/>
      <c r="R60" s="686"/>
      <c r="S60" s="686"/>
      <c r="T60" s="686"/>
      <c r="U60" s="686"/>
    </row>
    <row r="61" spans="1:21">
      <c r="A61" s="378">
        <v>27.2</v>
      </c>
      <c r="B61" s="380" t="s">
        <v>612</v>
      </c>
      <c r="C61" s="555"/>
      <c r="D61" s="555"/>
      <c r="E61" s="556">
        <v>0</v>
      </c>
      <c r="F61" s="555"/>
      <c r="G61" s="555"/>
      <c r="H61" s="556">
        <v>0</v>
      </c>
      <c r="P61" s="686"/>
      <c r="Q61" s="686"/>
      <c r="R61" s="686"/>
      <c r="S61" s="686"/>
      <c r="T61" s="686"/>
      <c r="U61" s="686"/>
    </row>
    <row r="62" spans="1:21">
      <c r="A62" s="378">
        <v>28</v>
      </c>
      <c r="B62" s="387" t="s">
        <v>613</v>
      </c>
      <c r="C62" s="555"/>
      <c r="D62" s="555"/>
      <c r="E62" s="556">
        <v>0</v>
      </c>
      <c r="F62" s="555"/>
      <c r="G62" s="555"/>
      <c r="H62" s="556">
        <v>0</v>
      </c>
      <c r="P62" s="686"/>
      <c r="Q62" s="686"/>
      <c r="R62" s="686"/>
      <c r="S62" s="686"/>
      <c r="T62" s="686"/>
      <c r="U62" s="686"/>
    </row>
    <row r="63" spans="1:21">
      <c r="A63" s="378">
        <v>29</v>
      </c>
      <c r="B63" s="369" t="s">
        <v>614</v>
      </c>
      <c r="C63" s="555">
        <v>3615196.900470661</v>
      </c>
      <c r="D63" s="555">
        <v>0</v>
      </c>
      <c r="E63" s="556">
        <v>3615196.900470661</v>
      </c>
      <c r="F63" s="555">
        <v>4352500.4589957595</v>
      </c>
      <c r="G63" s="555">
        <v>0</v>
      </c>
      <c r="H63" s="556">
        <v>4352500.4589957595</v>
      </c>
      <c r="P63" s="686"/>
      <c r="Q63" s="686"/>
      <c r="R63" s="686"/>
      <c r="S63" s="686"/>
      <c r="T63" s="686"/>
      <c r="U63" s="686"/>
    </row>
    <row r="64" spans="1:21">
      <c r="A64" s="378">
        <v>29.1</v>
      </c>
      <c r="B64" s="372" t="s">
        <v>615</v>
      </c>
      <c r="C64" s="555">
        <v>3615196.900470661</v>
      </c>
      <c r="D64" s="555"/>
      <c r="E64" s="556">
        <v>3615196.900470661</v>
      </c>
      <c r="F64" s="555">
        <v>4352500.4589957595</v>
      </c>
      <c r="G64" s="555"/>
      <c r="H64" s="556">
        <v>4352500.4589957595</v>
      </c>
      <c r="P64" s="686"/>
      <c r="Q64" s="686"/>
      <c r="R64" s="686"/>
      <c r="S64" s="686"/>
      <c r="T64" s="686"/>
      <c r="U64" s="686"/>
    </row>
    <row r="65" spans="1:21" ht="24.95" customHeight="1">
      <c r="A65" s="378">
        <v>29.2</v>
      </c>
      <c r="B65" s="382" t="s">
        <v>616</v>
      </c>
      <c r="C65" s="555"/>
      <c r="D65" s="555"/>
      <c r="E65" s="556">
        <v>0</v>
      </c>
      <c r="F65" s="555"/>
      <c r="G65" s="555"/>
      <c r="H65" s="556">
        <v>0</v>
      </c>
      <c r="P65" s="686"/>
      <c r="Q65" s="686"/>
      <c r="R65" s="686"/>
      <c r="S65" s="686"/>
      <c r="T65" s="686"/>
      <c r="U65" s="686"/>
    </row>
    <row r="66" spans="1:21" ht="22.5" customHeight="1">
      <c r="A66" s="378">
        <v>29.3</v>
      </c>
      <c r="B66" s="382" t="s">
        <v>617</v>
      </c>
      <c r="C66" s="555"/>
      <c r="D66" s="555"/>
      <c r="E66" s="556">
        <v>0</v>
      </c>
      <c r="F66" s="555"/>
      <c r="G66" s="555"/>
      <c r="H66" s="556">
        <v>0</v>
      </c>
      <c r="P66" s="686"/>
      <c r="Q66" s="686"/>
      <c r="R66" s="686"/>
      <c r="S66" s="686"/>
      <c r="T66" s="686"/>
      <c r="U66" s="686"/>
    </row>
    <row r="67" spans="1:21">
      <c r="A67" s="378">
        <v>30</v>
      </c>
      <c r="B67" s="369" t="s">
        <v>618</v>
      </c>
      <c r="C67" s="555">
        <v>-20962018.265575189</v>
      </c>
      <c r="D67" s="555"/>
      <c r="E67" s="556">
        <v>-20962018.265575189</v>
      </c>
      <c r="F67" s="555">
        <v>-12695947.58112132</v>
      </c>
      <c r="G67" s="555"/>
      <c r="H67" s="556">
        <v>-12695947.58112132</v>
      </c>
      <c r="P67" s="686"/>
      <c r="Q67" s="686"/>
      <c r="R67" s="686"/>
      <c r="S67" s="686"/>
      <c r="T67" s="686"/>
      <c r="U67" s="686"/>
    </row>
    <row r="68" spans="1:21">
      <c r="A68" s="378">
        <v>31</v>
      </c>
      <c r="B68" s="388" t="s">
        <v>619</v>
      </c>
      <c r="C68" s="555">
        <v>58864278.634895474</v>
      </c>
      <c r="D68" s="555">
        <v>0</v>
      </c>
      <c r="E68" s="556">
        <v>58864278.634895474</v>
      </c>
      <c r="F68" s="555">
        <v>54602952.877874441</v>
      </c>
      <c r="G68" s="555">
        <v>0</v>
      </c>
      <c r="H68" s="556">
        <v>54602952.877874441</v>
      </c>
      <c r="P68" s="686"/>
      <c r="Q68" s="686"/>
      <c r="R68" s="686"/>
      <c r="S68" s="686"/>
      <c r="T68" s="686"/>
      <c r="U68" s="686"/>
    </row>
    <row r="69" spans="1:21">
      <c r="A69" s="378">
        <v>32</v>
      </c>
      <c r="B69" s="389" t="s">
        <v>620</v>
      </c>
      <c r="C69" s="555">
        <v>176101655.48721671</v>
      </c>
      <c r="D69" s="555">
        <v>27227189.916775282</v>
      </c>
      <c r="E69" s="556">
        <v>203328845.403992</v>
      </c>
      <c r="F69" s="555">
        <v>126422995.33921319</v>
      </c>
      <c r="G69" s="555">
        <v>14646670.566952003</v>
      </c>
      <c r="H69" s="556">
        <v>141069665.90616518</v>
      </c>
      <c r="P69" s="686"/>
      <c r="Q69" s="686"/>
      <c r="R69" s="686"/>
      <c r="S69" s="686"/>
      <c r="T69" s="686"/>
      <c r="U69" s="686"/>
    </row>
  </sheetData>
  <mergeCells count="5">
    <mergeCell ref="A4:A6"/>
    <mergeCell ref="B4:B5"/>
    <mergeCell ref="C4:E4"/>
    <mergeCell ref="F4:H4"/>
    <mergeCell ref="C6:H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5"/>
  <sheetViews>
    <sheetView topLeftCell="C32" zoomScaleNormal="100" workbookViewId="0">
      <selection activeCell="U32" sqref="J1:U1048576"/>
    </sheetView>
  </sheetViews>
  <sheetFormatPr defaultRowHeight="15"/>
  <cols>
    <col min="2" max="2" width="66.5703125" customWidth="1"/>
    <col min="3" max="8" width="17.85546875" customWidth="1"/>
  </cols>
  <sheetData>
    <row r="1" spans="1:21" s="5" customFormat="1" ht="14.25">
      <c r="A1" s="2" t="s">
        <v>30</v>
      </c>
      <c r="B1" s="3" t="str">
        <f>'Info '!C2</f>
        <v>JSC Silk Bank</v>
      </c>
      <c r="C1" s="3"/>
      <c r="D1" s="4"/>
      <c r="E1" s="4"/>
      <c r="F1" s="4"/>
      <c r="G1" s="4"/>
    </row>
    <row r="2" spans="1:21" s="5" customFormat="1" ht="14.25">
      <c r="A2" s="2" t="s">
        <v>31</v>
      </c>
      <c r="B2" s="526">
        <f>'1. key ratios '!B2</f>
        <v>45473</v>
      </c>
      <c r="C2" s="3"/>
      <c r="D2" s="4"/>
      <c r="E2" s="4"/>
      <c r="F2" s="4"/>
      <c r="G2" s="4"/>
    </row>
    <row r="4" spans="1:21">
      <c r="A4" s="707" t="s">
        <v>6</v>
      </c>
      <c r="B4" s="709" t="s">
        <v>621</v>
      </c>
      <c r="C4" s="702" t="s">
        <v>558</v>
      </c>
      <c r="D4" s="702"/>
      <c r="E4" s="702"/>
      <c r="F4" s="702" t="s">
        <v>559</v>
      </c>
      <c r="G4" s="702"/>
      <c r="H4" s="703"/>
    </row>
    <row r="5" spans="1:21" ht="15.6" customHeight="1">
      <c r="A5" s="708"/>
      <c r="B5" s="710"/>
      <c r="C5" s="392" t="s">
        <v>32</v>
      </c>
      <c r="D5" s="392" t="s">
        <v>33</v>
      </c>
      <c r="E5" s="392" t="s">
        <v>34</v>
      </c>
      <c r="F5" s="392" t="s">
        <v>32</v>
      </c>
      <c r="G5" s="392" t="s">
        <v>33</v>
      </c>
      <c r="H5" s="392" t="s">
        <v>34</v>
      </c>
    </row>
    <row r="6" spans="1:21">
      <c r="A6" s="393">
        <v>1</v>
      </c>
      <c r="B6" s="394" t="s">
        <v>622</v>
      </c>
      <c r="C6" s="560">
        <v>6816395.8543144446</v>
      </c>
      <c r="D6" s="560">
        <v>1396117.7298678849</v>
      </c>
      <c r="E6" s="561">
        <v>8212513.5841823295</v>
      </c>
      <c r="F6" s="560">
        <v>2466064.6015167623</v>
      </c>
      <c r="G6" s="560">
        <v>494156.33000000019</v>
      </c>
      <c r="H6" s="561">
        <v>2960220.9315167624</v>
      </c>
      <c r="P6" s="687"/>
      <c r="Q6" s="687"/>
      <c r="R6" s="687"/>
      <c r="S6" s="687"/>
      <c r="T6" s="687"/>
      <c r="U6" s="687"/>
    </row>
    <row r="7" spans="1:21">
      <c r="A7" s="393">
        <v>1.1000000000000001</v>
      </c>
      <c r="B7" s="382" t="s">
        <v>565</v>
      </c>
      <c r="C7" s="560"/>
      <c r="D7" s="560"/>
      <c r="E7" s="561">
        <v>0</v>
      </c>
      <c r="F7" s="560"/>
      <c r="G7" s="560"/>
      <c r="H7" s="561">
        <v>0</v>
      </c>
      <c r="P7" s="687"/>
      <c r="Q7" s="687"/>
      <c r="R7" s="687"/>
      <c r="S7" s="687"/>
      <c r="T7" s="687"/>
      <c r="U7" s="687"/>
    </row>
    <row r="8" spans="1:21">
      <c r="A8" s="393">
        <v>1.2</v>
      </c>
      <c r="B8" s="382" t="s">
        <v>567</v>
      </c>
      <c r="C8" s="560"/>
      <c r="D8" s="560"/>
      <c r="E8" s="561">
        <v>0</v>
      </c>
      <c r="F8" s="560"/>
      <c r="G8" s="560"/>
      <c r="H8" s="561">
        <v>0</v>
      </c>
      <c r="P8" s="687"/>
      <c r="Q8" s="687"/>
      <c r="R8" s="687"/>
      <c r="S8" s="687"/>
      <c r="T8" s="687"/>
      <c r="U8" s="687"/>
    </row>
    <row r="9" spans="1:21" ht="21.6" customHeight="1">
      <c r="A9" s="393">
        <v>1.3</v>
      </c>
      <c r="B9" s="382" t="s">
        <v>623</v>
      </c>
      <c r="C9" s="560"/>
      <c r="D9" s="560"/>
      <c r="E9" s="561">
        <v>0</v>
      </c>
      <c r="F9" s="560"/>
      <c r="G9" s="560"/>
      <c r="H9" s="561">
        <v>0</v>
      </c>
      <c r="P9" s="687"/>
      <c r="Q9" s="687"/>
      <c r="R9" s="687"/>
      <c r="S9" s="687"/>
      <c r="T9" s="687"/>
      <c r="U9" s="687"/>
    </row>
    <row r="10" spans="1:21">
      <c r="A10" s="393">
        <v>1.4</v>
      </c>
      <c r="B10" s="382" t="s">
        <v>569</v>
      </c>
      <c r="C10" s="560"/>
      <c r="D10" s="560"/>
      <c r="E10" s="561">
        <v>0</v>
      </c>
      <c r="F10" s="560"/>
      <c r="G10" s="560"/>
      <c r="H10" s="561">
        <v>0</v>
      </c>
      <c r="P10" s="687"/>
      <c r="Q10" s="687"/>
      <c r="R10" s="687"/>
      <c r="S10" s="687"/>
      <c r="T10" s="687"/>
      <c r="U10" s="687"/>
    </row>
    <row r="11" spans="1:21">
      <c r="A11" s="393">
        <v>1.5</v>
      </c>
      <c r="B11" s="382" t="s">
        <v>573</v>
      </c>
      <c r="C11" s="560">
        <v>6816395.8543144446</v>
      </c>
      <c r="D11" s="560">
        <v>1396117.7298678849</v>
      </c>
      <c r="E11" s="561">
        <v>8212513.5841823295</v>
      </c>
      <c r="F11" s="560">
        <v>2466064.6015167623</v>
      </c>
      <c r="G11" s="560">
        <v>494156.33000000019</v>
      </c>
      <c r="H11" s="561">
        <v>2960220.9315167624</v>
      </c>
      <c r="P11" s="687"/>
      <c r="Q11" s="687"/>
      <c r="R11" s="687"/>
      <c r="S11" s="687"/>
      <c r="T11" s="687"/>
      <c r="U11" s="687"/>
    </row>
    <row r="12" spans="1:21">
      <c r="A12" s="393">
        <v>1.6</v>
      </c>
      <c r="B12" s="383" t="s">
        <v>455</v>
      </c>
      <c r="C12" s="560"/>
      <c r="D12" s="560"/>
      <c r="E12" s="561">
        <v>0</v>
      </c>
      <c r="F12" s="560"/>
      <c r="G12" s="560"/>
      <c r="H12" s="561">
        <v>0</v>
      </c>
      <c r="P12" s="687"/>
      <c r="Q12" s="687"/>
      <c r="R12" s="687"/>
      <c r="S12" s="687"/>
      <c r="T12" s="687"/>
      <c r="U12" s="687"/>
    </row>
    <row r="13" spans="1:21">
      <c r="A13" s="393">
        <v>2</v>
      </c>
      <c r="B13" s="395" t="s">
        <v>624</v>
      </c>
      <c r="C13" s="560">
        <v>-4955290.1282864949</v>
      </c>
      <c r="D13" s="560">
        <v>-454950.72097785387</v>
      </c>
      <c r="E13" s="561">
        <v>-5410240.8492643489</v>
      </c>
      <c r="F13" s="560">
        <v>-867610.87045483524</v>
      </c>
      <c r="G13" s="560">
        <v>-65598.140000000029</v>
      </c>
      <c r="H13" s="561">
        <v>-933209.01045483525</v>
      </c>
      <c r="P13" s="687"/>
      <c r="Q13" s="687"/>
      <c r="R13" s="687"/>
      <c r="S13" s="687"/>
      <c r="T13" s="687"/>
      <c r="U13" s="687"/>
    </row>
    <row r="14" spans="1:21">
      <c r="A14" s="393">
        <v>2.1</v>
      </c>
      <c r="B14" s="382" t="s">
        <v>625</v>
      </c>
      <c r="C14" s="560"/>
      <c r="D14" s="560"/>
      <c r="E14" s="561">
        <v>0</v>
      </c>
      <c r="F14" s="560"/>
      <c r="G14" s="560"/>
      <c r="H14" s="561">
        <v>0</v>
      </c>
      <c r="P14" s="687"/>
      <c r="Q14" s="687"/>
      <c r="R14" s="687"/>
      <c r="S14" s="687"/>
      <c r="T14" s="687"/>
      <c r="U14" s="687"/>
    </row>
    <row r="15" spans="1:21" ht="24.6" customHeight="1">
      <c r="A15" s="393">
        <v>2.2000000000000002</v>
      </c>
      <c r="B15" s="382" t="s">
        <v>626</v>
      </c>
      <c r="C15" s="560"/>
      <c r="D15" s="560"/>
      <c r="E15" s="561">
        <v>0</v>
      </c>
      <c r="F15" s="560"/>
      <c r="G15" s="560"/>
      <c r="H15" s="561">
        <v>0</v>
      </c>
      <c r="P15" s="687"/>
      <c r="Q15" s="687"/>
      <c r="R15" s="687"/>
      <c r="S15" s="687"/>
      <c r="T15" s="687"/>
      <c r="U15" s="687"/>
    </row>
    <row r="16" spans="1:21" ht="20.45" customHeight="1">
      <c r="A16" s="393">
        <v>2.2999999999999998</v>
      </c>
      <c r="B16" s="382" t="s">
        <v>627</v>
      </c>
      <c r="C16" s="560">
        <v>-4955290.1282864949</v>
      </c>
      <c r="D16" s="560">
        <v>-454950.72097785387</v>
      </c>
      <c r="E16" s="561">
        <v>-5410240.8492643489</v>
      </c>
      <c r="F16" s="560">
        <v>-867610.87045483524</v>
      </c>
      <c r="G16" s="560">
        <v>-65598.140000000029</v>
      </c>
      <c r="H16" s="561">
        <v>-933209.01045483525</v>
      </c>
      <c r="P16" s="687"/>
      <c r="Q16" s="687"/>
      <c r="R16" s="687"/>
      <c r="S16" s="687"/>
      <c r="T16" s="687"/>
      <c r="U16" s="687"/>
    </row>
    <row r="17" spans="1:21">
      <c r="A17" s="393">
        <v>2.4</v>
      </c>
      <c r="B17" s="382" t="s">
        <v>628</v>
      </c>
      <c r="C17" s="560"/>
      <c r="D17" s="560"/>
      <c r="E17" s="561">
        <v>0</v>
      </c>
      <c r="F17" s="560"/>
      <c r="G17" s="560"/>
      <c r="H17" s="561">
        <v>0</v>
      </c>
      <c r="P17" s="687"/>
      <c r="Q17" s="687"/>
      <c r="R17" s="687"/>
      <c r="S17" s="687"/>
      <c r="T17" s="687"/>
      <c r="U17" s="687"/>
    </row>
    <row r="18" spans="1:21">
      <c r="A18" s="393">
        <v>3</v>
      </c>
      <c r="B18" s="395" t="s">
        <v>629</v>
      </c>
      <c r="C18" s="560"/>
      <c r="D18" s="560"/>
      <c r="E18" s="561">
        <v>0</v>
      </c>
      <c r="F18" s="560"/>
      <c r="G18" s="560"/>
      <c r="H18" s="561">
        <v>0</v>
      </c>
      <c r="P18" s="687"/>
      <c r="Q18" s="687"/>
      <c r="R18" s="687"/>
      <c r="S18" s="687"/>
      <c r="T18" s="687"/>
      <c r="U18" s="687"/>
    </row>
    <row r="19" spans="1:21">
      <c r="A19" s="393">
        <v>4</v>
      </c>
      <c r="B19" s="395" t="s">
        <v>630</v>
      </c>
      <c r="C19" s="560">
        <v>71236.39</v>
      </c>
      <c r="D19" s="560">
        <v>97720.410000000018</v>
      </c>
      <c r="E19" s="561">
        <v>168956.80000000002</v>
      </c>
      <c r="F19" s="560">
        <v>106531.81</v>
      </c>
      <c r="G19" s="560">
        <v>53576.71</v>
      </c>
      <c r="H19" s="561">
        <v>160108.51999999999</v>
      </c>
      <c r="P19" s="687"/>
      <c r="Q19" s="687"/>
      <c r="R19" s="687"/>
      <c r="S19" s="687"/>
      <c r="T19" s="687"/>
      <c r="U19" s="687"/>
    </row>
    <row r="20" spans="1:21">
      <c r="A20" s="393">
        <v>5</v>
      </c>
      <c r="B20" s="395" t="s">
        <v>631</v>
      </c>
      <c r="C20" s="560">
        <v>-112945.14</v>
      </c>
      <c r="D20" s="560">
        <v>-67256.12</v>
      </c>
      <c r="E20" s="561">
        <v>-180201.26</v>
      </c>
      <c r="F20" s="560">
        <v>-37693.759999999995</v>
      </c>
      <c r="G20" s="560">
        <v>-51721.79</v>
      </c>
      <c r="H20" s="561">
        <v>-89415.549999999988</v>
      </c>
      <c r="P20" s="687"/>
      <c r="Q20" s="687"/>
      <c r="R20" s="687"/>
      <c r="S20" s="687"/>
      <c r="T20" s="687"/>
      <c r="U20" s="687"/>
    </row>
    <row r="21" spans="1:21" ht="24" customHeight="1">
      <c r="A21" s="393">
        <v>6</v>
      </c>
      <c r="B21" s="395" t="s">
        <v>632</v>
      </c>
      <c r="C21" s="560"/>
      <c r="D21" s="560"/>
      <c r="E21" s="561">
        <v>0</v>
      </c>
      <c r="F21" s="560"/>
      <c r="G21" s="560"/>
      <c r="H21" s="561">
        <v>0</v>
      </c>
      <c r="P21" s="687"/>
      <c r="Q21" s="687"/>
      <c r="R21" s="687"/>
      <c r="S21" s="687"/>
      <c r="T21" s="687"/>
      <c r="U21" s="687"/>
    </row>
    <row r="22" spans="1:21" ht="18.600000000000001" customHeight="1">
      <c r="A22" s="393">
        <v>7</v>
      </c>
      <c r="B22" s="395" t="s">
        <v>633</v>
      </c>
      <c r="C22" s="560"/>
      <c r="D22" s="560"/>
      <c r="E22" s="561">
        <v>0</v>
      </c>
      <c r="F22" s="560"/>
      <c r="G22" s="560"/>
      <c r="H22" s="561">
        <v>0</v>
      </c>
      <c r="P22" s="687"/>
      <c r="Q22" s="687"/>
      <c r="R22" s="687"/>
      <c r="S22" s="687"/>
      <c r="T22" s="687"/>
      <c r="U22" s="687"/>
    </row>
    <row r="23" spans="1:21" ht="25.5" customHeight="1">
      <c r="A23" s="393">
        <v>8</v>
      </c>
      <c r="B23" s="396" t="s">
        <v>634</v>
      </c>
      <c r="C23" s="560"/>
      <c r="D23" s="560"/>
      <c r="E23" s="561">
        <v>0</v>
      </c>
      <c r="F23" s="560"/>
      <c r="G23" s="560"/>
      <c r="H23" s="561">
        <v>0</v>
      </c>
      <c r="P23" s="687"/>
      <c r="Q23" s="687"/>
      <c r="R23" s="687"/>
      <c r="S23" s="687"/>
      <c r="T23" s="687"/>
      <c r="U23" s="687"/>
    </row>
    <row r="24" spans="1:21" ht="34.5" customHeight="1">
      <c r="A24" s="393">
        <v>9</v>
      </c>
      <c r="B24" s="396" t="s">
        <v>635</v>
      </c>
      <c r="C24" s="560"/>
      <c r="D24" s="560"/>
      <c r="E24" s="561">
        <v>0</v>
      </c>
      <c r="F24" s="560"/>
      <c r="G24" s="560"/>
      <c r="H24" s="561">
        <v>0</v>
      </c>
      <c r="P24" s="687"/>
      <c r="Q24" s="687"/>
      <c r="R24" s="687"/>
      <c r="S24" s="687"/>
      <c r="T24" s="687"/>
      <c r="U24" s="687"/>
    </row>
    <row r="25" spans="1:21">
      <c r="A25" s="393">
        <v>10</v>
      </c>
      <c r="B25" s="395" t="s">
        <v>636</v>
      </c>
      <c r="C25" s="560">
        <v>1671637.2041595355</v>
      </c>
      <c r="D25" s="560">
        <v>0</v>
      </c>
      <c r="E25" s="561">
        <v>1671637.2041595355</v>
      </c>
      <c r="F25" s="560">
        <v>188686.81865976751</v>
      </c>
      <c r="G25" s="560">
        <v>0</v>
      </c>
      <c r="H25" s="561">
        <v>188686.81865976751</v>
      </c>
      <c r="P25" s="687"/>
      <c r="Q25" s="687"/>
      <c r="R25" s="687"/>
      <c r="S25" s="687"/>
      <c r="T25" s="687"/>
      <c r="U25" s="687"/>
    </row>
    <row r="26" spans="1:21">
      <c r="A26" s="393">
        <v>11</v>
      </c>
      <c r="B26" s="397" t="s">
        <v>637</v>
      </c>
      <c r="C26" s="560">
        <v>-14938.062352134351</v>
      </c>
      <c r="D26" s="560">
        <v>0</v>
      </c>
      <c r="E26" s="561">
        <v>-14938.062352134351</v>
      </c>
      <c r="F26" s="560">
        <v>-23368.640438376908</v>
      </c>
      <c r="G26" s="560">
        <v>0</v>
      </c>
      <c r="H26" s="561">
        <v>-23368.640438376908</v>
      </c>
      <c r="P26" s="687"/>
      <c r="Q26" s="687"/>
      <c r="R26" s="687"/>
      <c r="S26" s="687"/>
      <c r="T26" s="687"/>
      <c r="U26" s="687"/>
    </row>
    <row r="27" spans="1:21">
      <c r="A27" s="393">
        <v>12</v>
      </c>
      <c r="B27" s="395" t="s">
        <v>638</v>
      </c>
      <c r="C27" s="560">
        <v>74466.193307275928</v>
      </c>
      <c r="D27" s="560">
        <v>0</v>
      </c>
      <c r="E27" s="561">
        <v>74466.193307275928</v>
      </c>
      <c r="F27" s="562">
        <v>31689.316479998455</v>
      </c>
      <c r="G27" s="563">
        <v>0</v>
      </c>
      <c r="H27" s="561">
        <v>31689.316479998455</v>
      </c>
      <c r="P27" s="687"/>
      <c r="Q27" s="687"/>
      <c r="R27" s="687"/>
      <c r="S27" s="687"/>
      <c r="T27" s="687"/>
      <c r="U27" s="687"/>
    </row>
    <row r="28" spans="1:21">
      <c r="A28" s="393">
        <v>13</v>
      </c>
      <c r="B28" s="398" t="s">
        <v>639</v>
      </c>
      <c r="C28" s="560">
        <v>-21147.837232000002</v>
      </c>
      <c r="D28" s="560">
        <v>0</v>
      </c>
      <c r="E28" s="561">
        <v>-21147.837232000002</v>
      </c>
      <c r="F28" s="563">
        <v>-4518.1964799999996</v>
      </c>
      <c r="G28" s="563">
        <v>0</v>
      </c>
      <c r="H28" s="561">
        <v>-4518.1964799999996</v>
      </c>
      <c r="P28" s="687"/>
      <c r="Q28" s="687"/>
      <c r="R28" s="687"/>
      <c r="S28" s="687"/>
      <c r="T28" s="687"/>
      <c r="U28" s="687"/>
    </row>
    <row r="29" spans="1:21">
      <c r="A29" s="393">
        <v>14</v>
      </c>
      <c r="B29" s="399" t="s">
        <v>640</v>
      </c>
      <c r="C29" s="560">
        <v>-7623621.6077606445</v>
      </c>
      <c r="D29" s="560">
        <v>-691318.10999999964</v>
      </c>
      <c r="E29" s="561">
        <v>-8314939.7177606439</v>
      </c>
      <c r="F29" s="563">
        <v>-3969729.4699999997</v>
      </c>
      <c r="G29" s="563">
        <v>-432134.44999999995</v>
      </c>
      <c r="H29" s="564">
        <v>-4401863.92</v>
      </c>
      <c r="P29" s="687"/>
      <c r="Q29" s="687"/>
      <c r="R29" s="687"/>
      <c r="S29" s="687"/>
      <c r="T29" s="687"/>
      <c r="U29" s="687"/>
    </row>
    <row r="30" spans="1:21">
      <c r="A30" s="393">
        <v>14.1</v>
      </c>
      <c r="B30" s="371" t="s">
        <v>641</v>
      </c>
      <c r="C30" s="560">
        <v>-5005717.2300000004</v>
      </c>
      <c r="D30" s="560">
        <v>0</v>
      </c>
      <c r="E30" s="561">
        <v>-5005717.2300000004</v>
      </c>
      <c r="F30" s="563">
        <v>-2766258.23</v>
      </c>
      <c r="G30" s="563">
        <v>0</v>
      </c>
      <c r="H30" s="564">
        <v>-2766258.23</v>
      </c>
      <c r="P30" s="687"/>
      <c r="Q30" s="687"/>
      <c r="R30" s="687"/>
      <c r="S30" s="687"/>
      <c r="T30" s="687"/>
      <c r="U30" s="687"/>
    </row>
    <row r="31" spans="1:21">
      <c r="A31" s="393">
        <v>14.2</v>
      </c>
      <c r="B31" s="371" t="s">
        <v>642</v>
      </c>
      <c r="C31" s="560">
        <v>-2617904.3777606441</v>
      </c>
      <c r="D31" s="560">
        <v>-691318.10999999964</v>
      </c>
      <c r="E31" s="561">
        <v>-3309222.4877606435</v>
      </c>
      <c r="F31" s="563">
        <v>-1203471.24</v>
      </c>
      <c r="G31" s="563">
        <v>-432134.44999999995</v>
      </c>
      <c r="H31" s="564">
        <v>-1635605.69</v>
      </c>
      <c r="P31" s="687"/>
      <c r="Q31" s="687"/>
      <c r="R31" s="687"/>
      <c r="S31" s="687"/>
      <c r="T31" s="687"/>
      <c r="U31" s="687"/>
    </row>
    <row r="32" spans="1:21">
      <c r="A32" s="393">
        <v>15</v>
      </c>
      <c r="B32" s="395" t="s">
        <v>643</v>
      </c>
      <c r="C32" s="560">
        <v>-605531.01325045945</v>
      </c>
      <c r="D32" s="560">
        <v>0</v>
      </c>
      <c r="E32" s="561">
        <v>-605531.01325045945</v>
      </c>
      <c r="F32" s="563">
        <v>-429960.33999999997</v>
      </c>
      <c r="G32" s="563">
        <v>0</v>
      </c>
      <c r="H32" s="564">
        <v>-429960.33999999997</v>
      </c>
      <c r="P32" s="687"/>
      <c r="Q32" s="687"/>
      <c r="R32" s="687"/>
      <c r="S32" s="687"/>
      <c r="T32" s="687"/>
      <c r="U32" s="687"/>
    </row>
    <row r="33" spans="1:21" ht="22.5" customHeight="1">
      <c r="A33" s="393">
        <v>16</v>
      </c>
      <c r="B33" s="369" t="s">
        <v>644</v>
      </c>
      <c r="C33" s="560"/>
      <c r="D33" s="560"/>
      <c r="E33" s="561">
        <v>0</v>
      </c>
      <c r="F33" s="560"/>
      <c r="G33" s="560"/>
      <c r="H33" s="561">
        <v>0</v>
      </c>
      <c r="P33" s="687"/>
      <c r="Q33" s="687"/>
      <c r="R33" s="687"/>
      <c r="S33" s="687"/>
      <c r="T33" s="687"/>
      <c r="U33" s="687"/>
    </row>
    <row r="34" spans="1:21">
      <c r="A34" s="393">
        <v>17</v>
      </c>
      <c r="B34" s="395" t="s">
        <v>645</v>
      </c>
      <c r="C34" s="560">
        <v>-5312.8164130083696</v>
      </c>
      <c r="D34" s="560">
        <v>-17248.389999478517</v>
      </c>
      <c r="E34" s="561">
        <v>-22561.206412486885</v>
      </c>
      <c r="F34" s="560">
        <v>-3703.5671997316686</v>
      </c>
      <c r="G34" s="560">
        <v>-36761.800951675614</v>
      </c>
      <c r="H34" s="561">
        <v>-40465.368151407281</v>
      </c>
      <c r="P34" s="687"/>
      <c r="Q34" s="687"/>
      <c r="R34" s="687"/>
      <c r="S34" s="687"/>
      <c r="T34" s="687"/>
      <c r="U34" s="687"/>
    </row>
    <row r="35" spans="1:21">
      <c r="A35" s="393">
        <v>17.100000000000001</v>
      </c>
      <c r="B35" s="371" t="s">
        <v>646</v>
      </c>
      <c r="C35" s="560">
        <v>-5312.8164130083696</v>
      </c>
      <c r="D35" s="560">
        <v>-17248.389999478517</v>
      </c>
      <c r="E35" s="561">
        <v>-22561.206412486885</v>
      </c>
      <c r="F35" s="560">
        <v>-3703.5671997316686</v>
      </c>
      <c r="G35" s="560">
        <v>-36761.800951675614</v>
      </c>
      <c r="H35" s="561">
        <v>-40465.368151407281</v>
      </c>
      <c r="P35" s="687"/>
      <c r="Q35" s="687"/>
      <c r="R35" s="687"/>
      <c r="S35" s="687"/>
      <c r="T35" s="687"/>
      <c r="U35" s="687"/>
    </row>
    <row r="36" spans="1:21">
      <c r="A36" s="393">
        <v>17.2</v>
      </c>
      <c r="B36" s="371" t="s">
        <v>647</v>
      </c>
      <c r="C36" s="560"/>
      <c r="D36" s="560"/>
      <c r="E36" s="561">
        <v>0</v>
      </c>
      <c r="F36" s="560"/>
      <c r="G36" s="560"/>
      <c r="H36" s="561">
        <v>0</v>
      </c>
      <c r="P36" s="687"/>
      <c r="Q36" s="687"/>
      <c r="R36" s="687"/>
      <c r="S36" s="687"/>
      <c r="T36" s="687"/>
      <c r="U36" s="687"/>
    </row>
    <row r="37" spans="1:21" ht="41.45" customHeight="1">
      <c r="A37" s="393">
        <v>18</v>
      </c>
      <c r="B37" s="400" t="s">
        <v>648</v>
      </c>
      <c r="C37" s="560">
        <v>76471.462865294263</v>
      </c>
      <c r="D37" s="560">
        <v>-141599.88350349694</v>
      </c>
      <c r="E37" s="561">
        <v>-65128.420638202675</v>
      </c>
      <c r="F37" s="565">
        <v>-52770.815927236581</v>
      </c>
      <c r="G37" s="565">
        <v>90470.018609403778</v>
      </c>
      <c r="H37" s="561">
        <v>37699.202682167197</v>
      </c>
      <c r="P37" s="687"/>
      <c r="Q37" s="687"/>
      <c r="R37" s="687"/>
      <c r="S37" s="687"/>
      <c r="T37" s="687"/>
      <c r="U37" s="687"/>
    </row>
    <row r="38" spans="1:21">
      <c r="A38" s="393">
        <v>18.100000000000001</v>
      </c>
      <c r="B38" s="401" t="s">
        <v>649</v>
      </c>
      <c r="C38" s="560"/>
      <c r="D38" s="560"/>
      <c r="E38" s="561">
        <v>0</v>
      </c>
      <c r="F38" s="565"/>
      <c r="G38" s="565"/>
      <c r="H38" s="561">
        <v>0</v>
      </c>
      <c r="P38" s="687"/>
      <c r="Q38" s="687"/>
      <c r="R38" s="687"/>
      <c r="S38" s="687"/>
      <c r="T38" s="687"/>
      <c r="U38" s="687"/>
    </row>
    <row r="39" spans="1:21">
      <c r="A39" s="393">
        <v>18.2</v>
      </c>
      <c r="B39" s="401" t="s">
        <v>650</v>
      </c>
      <c r="C39" s="560">
        <v>76471.462865294263</v>
      </c>
      <c r="D39" s="560">
        <v>-141599.88350349694</v>
      </c>
      <c r="E39" s="561">
        <v>-65128.420638202675</v>
      </c>
      <c r="F39" s="566">
        <v>-52770.815927236581</v>
      </c>
      <c r="G39" s="565">
        <v>90470.018609403778</v>
      </c>
      <c r="H39" s="561">
        <v>37699.202682167197</v>
      </c>
      <c r="P39" s="687"/>
      <c r="Q39" s="687"/>
      <c r="R39" s="687"/>
      <c r="S39" s="687"/>
      <c r="T39" s="687"/>
      <c r="U39" s="687"/>
    </row>
    <row r="40" spans="1:21" ht="24.6" customHeight="1">
      <c r="A40" s="393">
        <v>19</v>
      </c>
      <c r="B40" s="400" t="s">
        <v>651</v>
      </c>
      <c r="C40" s="560"/>
      <c r="D40" s="560"/>
      <c r="E40" s="561">
        <v>0</v>
      </c>
      <c r="F40" s="560"/>
      <c r="G40" s="560"/>
      <c r="H40" s="561">
        <v>0</v>
      </c>
      <c r="P40" s="687"/>
      <c r="Q40" s="687"/>
      <c r="R40" s="687"/>
      <c r="S40" s="687"/>
      <c r="T40" s="687"/>
      <c r="U40" s="687"/>
    </row>
    <row r="41" spans="1:21" ht="17.45" customHeight="1">
      <c r="A41" s="393">
        <v>20</v>
      </c>
      <c r="B41" s="400" t="s">
        <v>652</v>
      </c>
      <c r="C41" s="560">
        <v>0</v>
      </c>
      <c r="D41" s="560">
        <v>0</v>
      </c>
      <c r="E41" s="561">
        <v>0</v>
      </c>
      <c r="F41" s="560">
        <v>159729.28678434109</v>
      </c>
      <c r="G41" s="560">
        <v>0</v>
      </c>
      <c r="H41" s="561">
        <v>159729.28678434109</v>
      </c>
      <c r="P41" s="687"/>
      <c r="Q41" s="687"/>
      <c r="R41" s="687"/>
      <c r="S41" s="687"/>
      <c r="T41" s="687"/>
      <c r="U41" s="687"/>
    </row>
    <row r="42" spans="1:21" ht="26.45" customHeight="1">
      <c r="A42" s="393">
        <v>21</v>
      </c>
      <c r="B42" s="400" t="s">
        <v>653</v>
      </c>
      <c r="C42" s="560"/>
      <c r="D42" s="560"/>
      <c r="E42" s="561">
        <v>0</v>
      </c>
      <c r="F42" s="560"/>
      <c r="G42" s="560"/>
      <c r="H42" s="561">
        <v>0</v>
      </c>
      <c r="P42" s="687"/>
      <c r="Q42" s="687"/>
      <c r="R42" s="687"/>
      <c r="S42" s="687"/>
      <c r="T42" s="687"/>
      <c r="U42" s="687"/>
    </row>
    <row r="43" spans="1:21">
      <c r="A43" s="393">
        <v>22</v>
      </c>
      <c r="B43" s="402" t="s">
        <v>654</v>
      </c>
      <c r="C43" s="560">
        <v>-4628579.5006481921</v>
      </c>
      <c r="D43" s="560">
        <v>121464.91538705595</v>
      </c>
      <c r="E43" s="561">
        <v>-4507114.5852611363</v>
      </c>
      <c r="F43" s="560">
        <v>-2436653.8270593109</v>
      </c>
      <c r="G43" s="560">
        <v>51986.87765772843</v>
      </c>
      <c r="H43" s="561">
        <v>-2384666.9494015826</v>
      </c>
      <c r="P43" s="687"/>
      <c r="Q43" s="687"/>
      <c r="R43" s="687"/>
      <c r="S43" s="687"/>
      <c r="T43" s="687"/>
      <c r="U43" s="687"/>
    </row>
    <row r="44" spans="1:21">
      <c r="A44" s="393">
        <v>23</v>
      </c>
      <c r="B44" s="402" t="s">
        <v>655</v>
      </c>
      <c r="C44" s="560">
        <v>-599374.79415148508</v>
      </c>
      <c r="D44" s="560"/>
      <c r="E44" s="561">
        <v>-599374.79415148508</v>
      </c>
      <c r="F44" s="560"/>
      <c r="G44" s="560"/>
      <c r="H44" s="561">
        <v>0</v>
      </c>
      <c r="P44" s="687"/>
      <c r="Q44" s="687"/>
      <c r="R44" s="687"/>
      <c r="S44" s="687"/>
      <c r="T44" s="687"/>
      <c r="U44" s="687"/>
    </row>
    <row r="45" spans="1:21">
      <c r="A45" s="393">
        <v>24</v>
      </c>
      <c r="B45" s="403" t="s">
        <v>656</v>
      </c>
      <c r="C45" s="560">
        <v>-4029204.7064967072</v>
      </c>
      <c r="D45" s="560">
        <v>121464.91538705595</v>
      </c>
      <c r="E45" s="561">
        <v>-3907739.7911096513</v>
      </c>
      <c r="F45" s="560">
        <v>-2436653.8270593109</v>
      </c>
      <c r="G45" s="560">
        <v>51986.87765772843</v>
      </c>
      <c r="H45" s="561">
        <v>-2384666.9494015826</v>
      </c>
      <c r="P45" s="687"/>
      <c r="Q45" s="687"/>
      <c r="R45" s="687"/>
      <c r="S45" s="687"/>
      <c r="T45" s="687"/>
      <c r="U45" s="687"/>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7"/>
  <sheetViews>
    <sheetView topLeftCell="C12" zoomScaleNormal="100" workbookViewId="0">
      <selection activeCell="U12" sqref="J1:U1048576"/>
    </sheetView>
  </sheetViews>
  <sheetFormatPr defaultRowHeight="15"/>
  <cols>
    <col min="1" max="1" width="8.7109375" style="390"/>
    <col min="2" max="2" width="87.5703125" bestFit="1" customWidth="1"/>
    <col min="3" max="8" width="15.42578125" customWidth="1"/>
  </cols>
  <sheetData>
    <row r="1" spans="1:21" s="5" customFormat="1" ht="14.25">
      <c r="A1" s="2" t="s">
        <v>30</v>
      </c>
      <c r="B1" s="3" t="str">
        <f>'Info '!C2</f>
        <v>JSC Silk Bank</v>
      </c>
      <c r="C1" s="3"/>
      <c r="D1" s="4"/>
      <c r="E1" s="4"/>
      <c r="F1" s="4"/>
      <c r="G1" s="4"/>
    </row>
    <row r="2" spans="1:21" s="5" customFormat="1" ht="14.25">
      <c r="A2" s="2" t="s">
        <v>31</v>
      </c>
      <c r="B2" s="526">
        <f>'1. key ratios '!B2</f>
        <v>45473</v>
      </c>
      <c r="C2" s="3"/>
      <c r="D2" s="4"/>
      <c r="E2" s="4"/>
      <c r="F2" s="4"/>
      <c r="G2" s="4"/>
    </row>
    <row r="3" spans="1:21" ht="15.75" thickBot="1">
      <c r="A3"/>
    </row>
    <row r="4" spans="1:21">
      <c r="A4" s="711" t="s">
        <v>6</v>
      </c>
      <c r="B4" s="712" t="s">
        <v>94</v>
      </c>
      <c r="C4" s="702" t="s">
        <v>558</v>
      </c>
      <c r="D4" s="702"/>
      <c r="E4" s="702"/>
      <c r="F4" s="702" t="s">
        <v>559</v>
      </c>
      <c r="G4" s="702"/>
      <c r="H4" s="703"/>
    </row>
    <row r="5" spans="1:21">
      <c r="A5" s="711"/>
      <c r="B5" s="712"/>
      <c r="C5" s="392" t="s">
        <v>32</v>
      </c>
      <c r="D5" s="392" t="s">
        <v>33</v>
      </c>
      <c r="E5" s="392" t="s">
        <v>34</v>
      </c>
      <c r="F5" s="392" t="s">
        <v>32</v>
      </c>
      <c r="G5" s="392" t="s">
        <v>33</v>
      </c>
      <c r="H5" s="392" t="s">
        <v>34</v>
      </c>
    </row>
    <row r="6" spans="1:21" ht="15.75">
      <c r="A6" s="378">
        <v>1</v>
      </c>
      <c r="B6" s="404" t="s">
        <v>657</v>
      </c>
      <c r="C6" s="405">
        <v>0</v>
      </c>
      <c r="D6" s="405">
        <v>0</v>
      </c>
      <c r="E6" s="406">
        <v>0</v>
      </c>
      <c r="F6" s="405">
        <v>0</v>
      </c>
      <c r="G6" s="405">
        <v>0</v>
      </c>
      <c r="H6" s="407">
        <v>0</v>
      </c>
      <c r="P6" s="688"/>
      <c r="Q6" s="688"/>
      <c r="R6" s="688"/>
      <c r="S6" s="688"/>
      <c r="T6" s="688"/>
      <c r="U6" s="688"/>
    </row>
    <row r="7" spans="1:21" ht="15.75">
      <c r="A7" s="378">
        <v>2</v>
      </c>
      <c r="B7" s="404" t="s">
        <v>196</v>
      </c>
      <c r="C7" s="405">
        <v>0</v>
      </c>
      <c r="D7" s="405">
        <v>0</v>
      </c>
      <c r="E7" s="406">
        <v>0</v>
      </c>
      <c r="F7" s="405">
        <v>0</v>
      </c>
      <c r="G7" s="405">
        <v>0</v>
      </c>
      <c r="H7" s="407">
        <v>0</v>
      </c>
      <c r="P7" s="688"/>
      <c r="Q7" s="688"/>
      <c r="R7" s="688"/>
      <c r="S7" s="688"/>
      <c r="T7" s="688"/>
      <c r="U7" s="688"/>
    </row>
    <row r="8" spans="1:21" ht="15.75">
      <c r="A8" s="378">
        <v>3</v>
      </c>
      <c r="B8" s="404" t="s">
        <v>206</v>
      </c>
      <c r="C8" s="405">
        <v>368600</v>
      </c>
      <c r="D8" s="405">
        <v>1051539420</v>
      </c>
      <c r="E8" s="406">
        <v>1051908020</v>
      </c>
      <c r="F8" s="405">
        <v>117000</v>
      </c>
      <c r="G8" s="405">
        <v>53401080</v>
      </c>
      <c r="H8" s="407">
        <v>53518080</v>
      </c>
      <c r="P8" s="688"/>
      <c r="Q8" s="688"/>
      <c r="R8" s="688"/>
      <c r="S8" s="688"/>
      <c r="T8" s="688"/>
      <c r="U8" s="688"/>
    </row>
    <row r="9" spans="1:21" ht="15.75">
      <c r="A9" s="378">
        <v>3.1</v>
      </c>
      <c r="B9" s="408" t="s">
        <v>197</v>
      </c>
      <c r="C9" s="405">
        <v>368600</v>
      </c>
      <c r="D9" s="405">
        <v>1051539420</v>
      </c>
      <c r="E9" s="406">
        <v>1051908020</v>
      </c>
      <c r="F9" s="405">
        <v>117000</v>
      </c>
      <c r="G9" s="405">
        <v>53401080</v>
      </c>
      <c r="H9" s="407">
        <v>53518080</v>
      </c>
      <c r="P9" s="688"/>
      <c r="Q9" s="688"/>
      <c r="R9" s="688"/>
      <c r="S9" s="688"/>
      <c r="T9" s="688"/>
      <c r="U9" s="688"/>
    </row>
    <row r="10" spans="1:21" ht="15.75">
      <c r="A10" s="378">
        <v>3.2</v>
      </c>
      <c r="B10" s="408" t="s">
        <v>193</v>
      </c>
      <c r="C10" s="405">
        <v>0</v>
      </c>
      <c r="D10" s="405">
        <v>0</v>
      </c>
      <c r="E10" s="406">
        <v>0</v>
      </c>
      <c r="F10" s="405">
        <v>0</v>
      </c>
      <c r="G10" s="405">
        <v>0</v>
      </c>
      <c r="H10" s="407">
        <v>0</v>
      </c>
      <c r="P10" s="688"/>
      <c r="Q10" s="688"/>
      <c r="R10" s="688"/>
      <c r="S10" s="688"/>
      <c r="T10" s="688"/>
      <c r="U10" s="688"/>
    </row>
    <row r="11" spans="1:21" ht="15.75">
      <c r="A11" s="378">
        <v>4</v>
      </c>
      <c r="B11" s="409" t="s">
        <v>195</v>
      </c>
      <c r="C11" s="405">
        <v>0</v>
      </c>
      <c r="D11" s="405">
        <v>0</v>
      </c>
      <c r="E11" s="406">
        <v>0</v>
      </c>
      <c r="F11" s="405">
        <v>0</v>
      </c>
      <c r="G11" s="405">
        <v>0</v>
      </c>
      <c r="H11" s="407">
        <v>0</v>
      </c>
      <c r="P11" s="688"/>
      <c r="Q11" s="688"/>
      <c r="R11" s="688"/>
      <c r="S11" s="688"/>
      <c r="T11" s="688"/>
      <c r="U11" s="688"/>
    </row>
    <row r="12" spans="1:21" ht="15.75">
      <c r="A12" s="378">
        <v>4.0999999999999996</v>
      </c>
      <c r="B12" s="408" t="s">
        <v>179</v>
      </c>
      <c r="C12" s="405">
        <v>0</v>
      </c>
      <c r="D12" s="405">
        <v>0</v>
      </c>
      <c r="E12" s="406">
        <v>0</v>
      </c>
      <c r="F12" s="405">
        <v>0</v>
      </c>
      <c r="G12" s="405">
        <v>0</v>
      </c>
      <c r="H12" s="407">
        <v>0</v>
      </c>
      <c r="P12" s="688"/>
      <c r="Q12" s="688"/>
      <c r="R12" s="688"/>
      <c r="S12" s="688"/>
      <c r="T12" s="688"/>
      <c r="U12" s="688"/>
    </row>
    <row r="13" spans="1:21" ht="15.75">
      <c r="A13" s="378">
        <v>4.2</v>
      </c>
      <c r="B13" s="408" t="s">
        <v>180</v>
      </c>
      <c r="C13" s="405">
        <v>0</v>
      </c>
      <c r="D13" s="405">
        <v>0</v>
      </c>
      <c r="E13" s="406">
        <v>0</v>
      </c>
      <c r="F13" s="405">
        <v>0</v>
      </c>
      <c r="G13" s="405">
        <v>0</v>
      </c>
      <c r="H13" s="407">
        <v>0</v>
      </c>
      <c r="P13" s="688"/>
      <c r="Q13" s="688"/>
      <c r="R13" s="688"/>
      <c r="S13" s="688"/>
      <c r="T13" s="688"/>
      <c r="U13" s="688"/>
    </row>
    <row r="14" spans="1:21" ht="15.75">
      <c r="A14" s="378">
        <v>5</v>
      </c>
      <c r="B14" s="409" t="s">
        <v>205</v>
      </c>
      <c r="C14" s="405">
        <v>776872</v>
      </c>
      <c r="D14" s="405">
        <v>133245032</v>
      </c>
      <c r="E14" s="406">
        <v>134021904</v>
      </c>
      <c r="F14" s="405">
        <v>600000</v>
      </c>
      <c r="G14" s="405">
        <v>35381614.899999999</v>
      </c>
      <c r="H14" s="407">
        <v>35981614.899999999</v>
      </c>
      <c r="P14" s="688"/>
      <c r="Q14" s="688"/>
      <c r="R14" s="688"/>
      <c r="S14" s="688"/>
      <c r="T14" s="688"/>
      <c r="U14" s="688"/>
    </row>
    <row r="15" spans="1:21" ht="15.75">
      <c r="A15" s="378">
        <v>5.0999999999999996</v>
      </c>
      <c r="B15" s="410" t="s">
        <v>183</v>
      </c>
      <c r="C15" s="405">
        <v>776872</v>
      </c>
      <c r="D15" s="405">
        <v>1849166</v>
      </c>
      <c r="E15" s="406">
        <v>2626038</v>
      </c>
      <c r="F15" s="405">
        <v>585000</v>
      </c>
      <c r="G15" s="405">
        <v>31412.400000000001</v>
      </c>
      <c r="H15" s="407">
        <v>616412.4</v>
      </c>
      <c r="P15" s="688"/>
      <c r="Q15" s="688"/>
      <c r="R15" s="688"/>
      <c r="S15" s="688"/>
      <c r="T15" s="688"/>
      <c r="U15" s="688"/>
    </row>
    <row r="16" spans="1:21" ht="15.75">
      <c r="A16" s="378">
        <v>5.2</v>
      </c>
      <c r="B16" s="410" t="s">
        <v>182</v>
      </c>
      <c r="C16" s="405">
        <v>0</v>
      </c>
      <c r="D16" s="405">
        <v>0</v>
      </c>
      <c r="E16" s="406">
        <v>0</v>
      </c>
      <c r="F16" s="405">
        <v>0</v>
      </c>
      <c r="G16" s="405">
        <v>0</v>
      </c>
      <c r="H16" s="407">
        <v>0</v>
      </c>
      <c r="P16" s="688"/>
      <c r="Q16" s="688"/>
      <c r="R16" s="688"/>
      <c r="S16" s="688"/>
      <c r="T16" s="688"/>
      <c r="U16" s="688"/>
    </row>
    <row r="17" spans="1:21" ht="15.75">
      <c r="A17" s="378">
        <v>5.3</v>
      </c>
      <c r="B17" s="410" t="s">
        <v>181</v>
      </c>
      <c r="C17" s="405">
        <v>0</v>
      </c>
      <c r="D17" s="405">
        <v>116075201</v>
      </c>
      <c r="E17" s="406">
        <v>116075201</v>
      </c>
      <c r="F17" s="405">
        <v>0</v>
      </c>
      <c r="G17" s="405">
        <v>34942103.07</v>
      </c>
      <c r="H17" s="407">
        <v>34942103.07</v>
      </c>
      <c r="P17" s="688"/>
      <c r="Q17" s="688"/>
      <c r="R17" s="688"/>
      <c r="S17" s="688"/>
      <c r="T17" s="688"/>
      <c r="U17" s="688"/>
    </row>
    <row r="18" spans="1:21" ht="15.75">
      <c r="A18" s="378" t="s">
        <v>15</v>
      </c>
      <c r="B18" s="411" t="s">
        <v>36</v>
      </c>
      <c r="C18" s="405">
        <v>0</v>
      </c>
      <c r="D18" s="405">
        <v>32746748</v>
      </c>
      <c r="E18" s="406">
        <v>32746748</v>
      </c>
      <c r="F18" s="405">
        <v>0</v>
      </c>
      <c r="G18" s="405">
        <v>9038918.0999999996</v>
      </c>
      <c r="H18" s="407">
        <v>9038918.0999999996</v>
      </c>
      <c r="P18" s="688"/>
      <c r="Q18" s="688"/>
      <c r="R18" s="688"/>
      <c r="S18" s="688"/>
      <c r="T18" s="688"/>
      <c r="U18" s="688"/>
    </row>
    <row r="19" spans="1:21" ht="15.75">
      <c r="A19" s="378" t="s">
        <v>16</v>
      </c>
      <c r="B19" s="411" t="s">
        <v>37</v>
      </c>
      <c r="C19" s="405">
        <v>0</v>
      </c>
      <c r="D19" s="405">
        <v>22207939</v>
      </c>
      <c r="E19" s="406">
        <v>22207939</v>
      </c>
      <c r="F19" s="405">
        <v>0</v>
      </c>
      <c r="G19" s="405">
        <v>8439203.0299999993</v>
      </c>
      <c r="H19" s="407">
        <v>8439203.0299999993</v>
      </c>
      <c r="P19" s="688"/>
      <c r="Q19" s="688"/>
      <c r="R19" s="688"/>
      <c r="S19" s="688"/>
      <c r="T19" s="688"/>
      <c r="U19" s="688"/>
    </row>
    <row r="20" spans="1:21" ht="15.75">
      <c r="A20" s="378" t="s">
        <v>17</v>
      </c>
      <c r="B20" s="411" t="s">
        <v>38</v>
      </c>
      <c r="C20" s="405">
        <v>0</v>
      </c>
      <c r="D20" s="405">
        <v>1916488</v>
      </c>
      <c r="E20" s="406">
        <v>1916488</v>
      </c>
      <c r="F20" s="405">
        <v>0</v>
      </c>
      <c r="G20" s="405">
        <v>0</v>
      </c>
      <c r="H20" s="407">
        <v>0</v>
      </c>
      <c r="P20" s="688"/>
      <c r="Q20" s="688"/>
      <c r="R20" s="688"/>
      <c r="S20" s="688"/>
      <c r="T20" s="688"/>
      <c r="U20" s="688"/>
    </row>
    <row r="21" spans="1:21" ht="15.75">
      <c r="A21" s="378" t="s">
        <v>18</v>
      </c>
      <c r="B21" s="411" t="s">
        <v>39</v>
      </c>
      <c r="C21" s="405">
        <v>0</v>
      </c>
      <c r="D21" s="405">
        <v>59204026</v>
      </c>
      <c r="E21" s="406">
        <v>59204026</v>
      </c>
      <c r="F21" s="405">
        <v>0</v>
      </c>
      <c r="G21" s="405">
        <v>17463981.940000001</v>
      </c>
      <c r="H21" s="407">
        <v>17463981.940000001</v>
      </c>
      <c r="P21" s="688"/>
      <c r="Q21" s="688"/>
      <c r="R21" s="688"/>
      <c r="S21" s="688"/>
      <c r="T21" s="688"/>
      <c r="U21" s="688"/>
    </row>
    <row r="22" spans="1:21" ht="15.75">
      <c r="A22" s="378" t="s">
        <v>19</v>
      </c>
      <c r="B22" s="411" t="s">
        <v>40</v>
      </c>
      <c r="C22" s="405">
        <v>0</v>
      </c>
      <c r="D22" s="405">
        <v>0</v>
      </c>
      <c r="E22" s="406">
        <v>0</v>
      </c>
      <c r="F22" s="405">
        <v>0</v>
      </c>
      <c r="G22" s="405">
        <v>0</v>
      </c>
      <c r="H22" s="407">
        <v>0</v>
      </c>
      <c r="P22" s="688"/>
      <c r="Q22" s="688"/>
      <c r="R22" s="688"/>
      <c r="S22" s="688"/>
      <c r="T22" s="688"/>
      <c r="U22" s="688"/>
    </row>
    <row r="23" spans="1:21" ht="15.75">
      <c r="A23" s="378">
        <v>5.4</v>
      </c>
      <c r="B23" s="410" t="s">
        <v>184</v>
      </c>
      <c r="C23" s="405">
        <v>0</v>
      </c>
      <c r="D23" s="405">
        <v>15320665</v>
      </c>
      <c r="E23" s="406">
        <v>15320665</v>
      </c>
      <c r="F23" s="405">
        <v>15000</v>
      </c>
      <c r="G23" s="405">
        <v>408099.43</v>
      </c>
      <c r="H23" s="407">
        <v>423099.43</v>
      </c>
      <c r="P23" s="688"/>
      <c r="Q23" s="688"/>
      <c r="R23" s="688"/>
      <c r="S23" s="688"/>
      <c r="T23" s="688"/>
      <c r="U23" s="688"/>
    </row>
    <row r="24" spans="1:21" ht="15.75">
      <c r="A24" s="378">
        <v>5.5</v>
      </c>
      <c r="B24" s="410" t="s">
        <v>185</v>
      </c>
      <c r="C24" s="405">
        <v>0</v>
      </c>
      <c r="D24" s="405">
        <v>0</v>
      </c>
      <c r="E24" s="406">
        <v>0</v>
      </c>
      <c r="F24" s="405">
        <v>0</v>
      </c>
      <c r="G24" s="405">
        <v>0</v>
      </c>
      <c r="H24" s="407">
        <v>0</v>
      </c>
      <c r="P24" s="688"/>
      <c r="Q24" s="688"/>
      <c r="R24" s="688"/>
      <c r="S24" s="688"/>
      <c r="T24" s="688"/>
      <c r="U24" s="688"/>
    </row>
    <row r="25" spans="1:21" ht="15.75">
      <c r="A25" s="378">
        <v>5.6</v>
      </c>
      <c r="B25" s="410" t="s">
        <v>186</v>
      </c>
      <c r="C25" s="405">
        <v>0</v>
      </c>
      <c r="D25" s="405">
        <v>0</v>
      </c>
      <c r="E25" s="406">
        <v>0</v>
      </c>
      <c r="F25" s="405">
        <v>0</v>
      </c>
      <c r="G25" s="405">
        <v>0</v>
      </c>
      <c r="H25" s="407">
        <v>0</v>
      </c>
      <c r="P25" s="688"/>
      <c r="Q25" s="688"/>
      <c r="R25" s="688"/>
      <c r="S25" s="688"/>
      <c r="T25" s="688"/>
      <c r="U25" s="688"/>
    </row>
    <row r="26" spans="1:21" ht="15.75">
      <c r="A26" s="378">
        <v>5.7</v>
      </c>
      <c r="B26" s="410" t="s">
        <v>40</v>
      </c>
      <c r="C26" s="405">
        <v>0</v>
      </c>
      <c r="D26" s="405">
        <v>0</v>
      </c>
      <c r="E26" s="406">
        <v>0</v>
      </c>
      <c r="F26" s="405">
        <v>0</v>
      </c>
      <c r="G26" s="405">
        <v>0</v>
      </c>
      <c r="H26" s="407">
        <v>0</v>
      </c>
      <c r="P26" s="688"/>
      <c r="Q26" s="688"/>
      <c r="R26" s="688"/>
      <c r="S26" s="688"/>
      <c r="T26" s="688"/>
      <c r="U26" s="688"/>
    </row>
    <row r="27" spans="1:21" ht="15.75">
      <c r="A27" s="378">
        <v>6</v>
      </c>
      <c r="B27" s="412" t="s">
        <v>658</v>
      </c>
      <c r="C27" s="405">
        <v>2536854</v>
      </c>
      <c r="D27" s="405">
        <v>1786096</v>
      </c>
      <c r="E27" s="406">
        <v>4322950</v>
      </c>
      <c r="F27" s="405">
        <v>182054.58</v>
      </c>
      <c r="G27" s="405">
        <v>2094160</v>
      </c>
      <c r="H27" s="407">
        <v>2276214.58</v>
      </c>
      <c r="P27" s="688"/>
      <c r="Q27" s="688"/>
      <c r="R27" s="688"/>
      <c r="S27" s="688"/>
      <c r="T27" s="688"/>
      <c r="U27" s="688"/>
    </row>
    <row r="28" spans="1:21" ht="15.75">
      <c r="A28" s="378">
        <v>7</v>
      </c>
      <c r="B28" s="412" t="s">
        <v>659</v>
      </c>
      <c r="C28" s="405">
        <v>3603196</v>
      </c>
      <c r="D28" s="405">
        <v>2189260</v>
      </c>
      <c r="E28" s="406">
        <v>5792456</v>
      </c>
      <c r="F28" s="405">
        <v>739100</v>
      </c>
      <c r="G28" s="405">
        <v>26177</v>
      </c>
      <c r="H28" s="407">
        <v>765277</v>
      </c>
      <c r="P28" s="688"/>
      <c r="Q28" s="688"/>
      <c r="R28" s="688"/>
      <c r="S28" s="688"/>
      <c r="T28" s="688"/>
      <c r="U28" s="688"/>
    </row>
    <row r="29" spans="1:21" ht="15.75">
      <c r="A29" s="378">
        <v>8</v>
      </c>
      <c r="B29" s="412" t="s">
        <v>194</v>
      </c>
      <c r="C29" s="405">
        <v>0</v>
      </c>
      <c r="D29" s="405">
        <v>0</v>
      </c>
      <c r="E29" s="406">
        <v>0</v>
      </c>
      <c r="F29" s="405">
        <v>0</v>
      </c>
      <c r="G29" s="405">
        <v>0</v>
      </c>
      <c r="H29" s="407">
        <v>0</v>
      </c>
      <c r="P29" s="688"/>
      <c r="Q29" s="688"/>
      <c r="R29" s="688"/>
      <c r="S29" s="688"/>
      <c r="T29" s="688"/>
      <c r="U29" s="688"/>
    </row>
    <row r="30" spans="1:21" ht="15.75">
      <c r="A30" s="378">
        <v>9</v>
      </c>
      <c r="B30" s="413" t="s">
        <v>211</v>
      </c>
      <c r="C30" s="405">
        <v>3679300</v>
      </c>
      <c r="D30" s="405">
        <v>33721200</v>
      </c>
      <c r="E30" s="406">
        <v>37400500</v>
      </c>
      <c r="F30" s="405">
        <v>5496350</v>
      </c>
      <c r="G30" s="405">
        <v>5235400</v>
      </c>
      <c r="H30" s="407">
        <v>10731750</v>
      </c>
      <c r="P30" s="688"/>
      <c r="Q30" s="688"/>
      <c r="R30" s="688"/>
      <c r="S30" s="688"/>
      <c r="T30" s="688"/>
      <c r="U30" s="688"/>
    </row>
    <row r="31" spans="1:21" ht="15.75">
      <c r="A31" s="378">
        <v>9.1</v>
      </c>
      <c r="B31" s="414" t="s">
        <v>201</v>
      </c>
      <c r="C31" s="405">
        <v>0</v>
      </c>
      <c r="D31" s="405">
        <v>0</v>
      </c>
      <c r="E31" s="406">
        <v>0</v>
      </c>
      <c r="F31" s="405">
        <v>0</v>
      </c>
      <c r="G31" s="405">
        <v>0</v>
      </c>
      <c r="H31" s="407">
        <v>0</v>
      </c>
      <c r="P31" s="688"/>
      <c r="Q31" s="688"/>
      <c r="R31" s="688"/>
      <c r="S31" s="688"/>
      <c r="T31" s="688"/>
      <c r="U31" s="688"/>
    </row>
    <row r="32" spans="1:21" ht="15.75">
      <c r="A32" s="378">
        <v>9.1999999999999993</v>
      </c>
      <c r="B32" s="414" t="s">
        <v>202</v>
      </c>
      <c r="C32" s="405">
        <v>3679300</v>
      </c>
      <c r="D32" s="405">
        <v>33721200</v>
      </c>
      <c r="E32" s="406">
        <v>37400500</v>
      </c>
      <c r="F32" s="405">
        <v>5496350</v>
      </c>
      <c r="G32" s="405">
        <v>5235400</v>
      </c>
      <c r="H32" s="407">
        <v>10731750</v>
      </c>
      <c r="P32" s="688"/>
      <c r="Q32" s="688"/>
      <c r="R32" s="688"/>
      <c r="S32" s="688"/>
      <c r="T32" s="688"/>
      <c r="U32" s="688"/>
    </row>
    <row r="33" spans="1:21" ht="15.75">
      <c r="A33" s="378">
        <v>9.3000000000000007</v>
      </c>
      <c r="B33" s="414" t="s">
        <v>198</v>
      </c>
      <c r="C33" s="405">
        <v>0</v>
      </c>
      <c r="D33" s="405">
        <v>0</v>
      </c>
      <c r="E33" s="406">
        <v>0</v>
      </c>
      <c r="F33" s="405">
        <v>0</v>
      </c>
      <c r="G33" s="405">
        <v>0</v>
      </c>
      <c r="H33" s="407">
        <v>0</v>
      </c>
      <c r="P33" s="688"/>
      <c r="Q33" s="688"/>
      <c r="R33" s="688"/>
      <c r="S33" s="688"/>
      <c r="T33" s="688"/>
      <c r="U33" s="688"/>
    </row>
    <row r="34" spans="1:21" ht="15.75">
      <c r="A34" s="378">
        <v>9.4</v>
      </c>
      <c r="B34" s="414" t="s">
        <v>199</v>
      </c>
      <c r="C34" s="405">
        <v>0</v>
      </c>
      <c r="D34" s="405">
        <v>0</v>
      </c>
      <c r="E34" s="406">
        <v>0</v>
      </c>
      <c r="F34" s="405">
        <v>0</v>
      </c>
      <c r="G34" s="405">
        <v>0</v>
      </c>
      <c r="H34" s="407">
        <v>0</v>
      </c>
      <c r="P34" s="688"/>
      <c r="Q34" s="688"/>
      <c r="R34" s="688"/>
      <c r="S34" s="688"/>
      <c r="T34" s="688"/>
      <c r="U34" s="688"/>
    </row>
    <row r="35" spans="1:21" ht="15.75">
      <c r="A35" s="378">
        <v>9.5</v>
      </c>
      <c r="B35" s="414" t="s">
        <v>200</v>
      </c>
      <c r="C35" s="405">
        <v>0</v>
      </c>
      <c r="D35" s="405">
        <v>0</v>
      </c>
      <c r="E35" s="406">
        <v>0</v>
      </c>
      <c r="F35" s="405">
        <v>0</v>
      </c>
      <c r="G35" s="405">
        <v>0</v>
      </c>
      <c r="H35" s="407">
        <v>0</v>
      </c>
      <c r="P35" s="688"/>
      <c r="Q35" s="688"/>
      <c r="R35" s="688"/>
      <c r="S35" s="688"/>
      <c r="T35" s="688"/>
      <c r="U35" s="688"/>
    </row>
    <row r="36" spans="1:21" ht="15.75">
      <c r="A36" s="378">
        <v>9.6</v>
      </c>
      <c r="B36" s="414" t="s">
        <v>203</v>
      </c>
      <c r="C36" s="405">
        <v>0</v>
      </c>
      <c r="D36" s="405">
        <v>0</v>
      </c>
      <c r="E36" s="406">
        <v>0</v>
      </c>
      <c r="F36" s="405">
        <v>0</v>
      </c>
      <c r="G36" s="405">
        <v>0</v>
      </c>
      <c r="H36" s="407">
        <v>0</v>
      </c>
      <c r="P36" s="688"/>
      <c r="Q36" s="688"/>
      <c r="R36" s="688"/>
      <c r="S36" s="688"/>
      <c r="T36" s="688"/>
      <c r="U36" s="688"/>
    </row>
    <row r="37" spans="1:21" ht="15.75">
      <c r="A37" s="378">
        <v>9.6999999999999993</v>
      </c>
      <c r="B37" s="414" t="s">
        <v>204</v>
      </c>
      <c r="C37" s="405">
        <v>0</v>
      </c>
      <c r="D37" s="405">
        <v>0</v>
      </c>
      <c r="E37" s="406">
        <v>0</v>
      </c>
      <c r="F37" s="405">
        <v>0</v>
      </c>
      <c r="G37" s="405">
        <v>0</v>
      </c>
      <c r="H37" s="407">
        <v>0</v>
      </c>
      <c r="P37" s="688"/>
      <c r="Q37" s="688"/>
      <c r="R37" s="688"/>
      <c r="S37" s="688"/>
      <c r="T37" s="688"/>
      <c r="U37" s="688"/>
    </row>
    <row r="38" spans="1:21" ht="15.75">
      <c r="A38" s="378">
        <v>10</v>
      </c>
      <c r="B38" s="409" t="s">
        <v>207</v>
      </c>
      <c r="C38" s="405">
        <v>3179127.9</v>
      </c>
      <c r="D38" s="405">
        <v>3253041</v>
      </c>
      <c r="E38" s="406">
        <v>6432168.9000000004</v>
      </c>
      <c r="F38" s="405">
        <v>1421994.72</v>
      </c>
      <c r="G38" s="405">
        <v>1601362</v>
      </c>
      <c r="H38" s="407">
        <v>3023356.7199999997</v>
      </c>
      <c r="P38" s="688"/>
      <c r="Q38" s="688"/>
      <c r="R38" s="688"/>
      <c r="S38" s="688"/>
      <c r="T38" s="688"/>
      <c r="U38" s="688"/>
    </row>
    <row r="39" spans="1:21" ht="15.75">
      <c r="A39" s="378">
        <v>10.1</v>
      </c>
      <c r="B39" s="415" t="s">
        <v>208</v>
      </c>
      <c r="C39" s="405">
        <v>3925.9</v>
      </c>
      <c r="D39" s="405">
        <v>0</v>
      </c>
      <c r="E39" s="406">
        <v>3925.9</v>
      </c>
      <c r="F39" s="405">
        <v>3054.86</v>
      </c>
      <c r="G39" s="405">
        <v>0</v>
      </c>
      <c r="H39" s="407">
        <v>3054.86</v>
      </c>
      <c r="P39" s="688"/>
      <c r="Q39" s="688"/>
      <c r="R39" s="688"/>
      <c r="S39" s="688"/>
      <c r="T39" s="688"/>
      <c r="U39" s="688"/>
    </row>
    <row r="40" spans="1:21" ht="15.75">
      <c r="A40" s="378">
        <v>10.199999999999999</v>
      </c>
      <c r="B40" s="415" t="s">
        <v>209</v>
      </c>
      <c r="C40" s="405">
        <v>1562580</v>
      </c>
      <c r="D40" s="405">
        <v>2309932</v>
      </c>
      <c r="E40" s="406">
        <v>3872512</v>
      </c>
      <c r="F40" s="405">
        <v>213481</v>
      </c>
      <c r="G40" s="405">
        <v>550019</v>
      </c>
      <c r="H40" s="407">
        <v>763500</v>
      </c>
      <c r="P40" s="688"/>
      <c r="Q40" s="688"/>
      <c r="R40" s="688"/>
      <c r="S40" s="688"/>
      <c r="T40" s="688"/>
      <c r="U40" s="688"/>
    </row>
    <row r="41" spans="1:21" ht="15.75">
      <c r="A41" s="378">
        <v>10.3</v>
      </c>
      <c r="B41" s="415" t="s">
        <v>212</v>
      </c>
      <c r="C41" s="405">
        <v>285614</v>
      </c>
      <c r="D41" s="405">
        <v>116899</v>
      </c>
      <c r="E41" s="406">
        <v>402513</v>
      </c>
      <c r="F41" s="405">
        <v>697714.86</v>
      </c>
      <c r="G41" s="405">
        <v>423768</v>
      </c>
      <c r="H41" s="407">
        <v>1121482.8599999999</v>
      </c>
      <c r="P41" s="688"/>
      <c r="Q41" s="688"/>
      <c r="R41" s="688"/>
      <c r="S41" s="688"/>
      <c r="T41" s="688"/>
      <c r="U41" s="688"/>
    </row>
    <row r="42" spans="1:21" ht="25.5">
      <c r="A42" s="378">
        <v>10.4</v>
      </c>
      <c r="B42" s="415" t="s">
        <v>213</v>
      </c>
      <c r="C42" s="405">
        <v>1327008</v>
      </c>
      <c r="D42" s="405">
        <v>826210</v>
      </c>
      <c r="E42" s="406">
        <v>2153218</v>
      </c>
      <c r="F42" s="405">
        <v>507744</v>
      </c>
      <c r="G42" s="405">
        <v>627575</v>
      </c>
      <c r="H42" s="407">
        <v>1135319</v>
      </c>
      <c r="P42" s="688"/>
      <c r="Q42" s="688"/>
      <c r="R42" s="688"/>
      <c r="S42" s="688"/>
      <c r="T42" s="688"/>
      <c r="U42" s="688"/>
    </row>
    <row r="43" spans="1:21" ht="16.5" thickBot="1">
      <c r="A43" s="378">
        <v>11</v>
      </c>
      <c r="B43" s="139" t="s">
        <v>210</v>
      </c>
      <c r="C43" s="405">
        <v>0</v>
      </c>
      <c r="D43" s="405">
        <v>0</v>
      </c>
      <c r="E43" s="406">
        <v>0</v>
      </c>
      <c r="F43" s="405">
        <v>0</v>
      </c>
      <c r="G43" s="405">
        <v>0</v>
      </c>
      <c r="H43" s="407">
        <v>0</v>
      </c>
      <c r="P43" s="688"/>
      <c r="Q43" s="688"/>
      <c r="R43" s="688"/>
      <c r="S43" s="688"/>
      <c r="T43" s="688"/>
      <c r="U43" s="688"/>
    </row>
    <row r="44" spans="1:21" ht="15.75">
      <c r="C44" s="416"/>
      <c r="D44" s="416"/>
      <c r="E44" s="416"/>
      <c r="F44" s="416"/>
      <c r="G44" s="416"/>
      <c r="H44" s="416"/>
    </row>
    <row r="45" spans="1:21" ht="15.75">
      <c r="C45" s="416"/>
      <c r="D45" s="416"/>
      <c r="E45" s="416"/>
      <c r="F45" s="416"/>
      <c r="G45" s="416"/>
      <c r="H45" s="416"/>
    </row>
    <row r="46" spans="1:21" ht="15.75">
      <c r="C46" s="416"/>
      <c r="D46" s="416"/>
      <c r="E46" s="416"/>
      <c r="F46" s="416"/>
      <c r="G46" s="416"/>
      <c r="H46" s="416"/>
    </row>
    <row r="47" spans="1:21" ht="15.75">
      <c r="C47" s="416"/>
      <c r="D47" s="416"/>
      <c r="E47" s="416"/>
      <c r="F47" s="416"/>
      <c r="G47" s="416"/>
      <c r="H47" s="416"/>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15" zoomScaleNormal="115" workbookViewId="0">
      <pane xSplit="1" ySplit="4" topLeftCell="G5" activePane="bottomRight" state="frozen"/>
      <selection activeCell="B9" sqref="B9"/>
      <selection pane="topRight" activeCell="B9" sqref="B9"/>
      <selection pane="bottomLeft" activeCell="B9" sqref="B9"/>
      <selection pane="bottomRight" activeCell="O26" sqref="O26"/>
    </sheetView>
  </sheetViews>
  <sheetFormatPr defaultColWidth="9.140625" defaultRowHeight="12.75"/>
  <cols>
    <col min="1" max="1" width="9.5703125" style="4" bestFit="1" customWidth="1"/>
    <col min="2" max="2" width="93.5703125" style="4" customWidth="1"/>
    <col min="3" max="4" width="10.7109375" style="4" customWidth="1"/>
    <col min="5" max="11" width="9.7109375" style="19" customWidth="1"/>
    <col min="12" max="16384" width="9.140625" style="19"/>
  </cols>
  <sheetData>
    <row r="1" spans="1:17">
      <c r="A1" s="2" t="s">
        <v>30</v>
      </c>
      <c r="B1" s="3" t="str">
        <f>'Info '!C2</f>
        <v>JSC Silk Bank</v>
      </c>
      <c r="C1" s="3"/>
    </row>
    <row r="2" spans="1:17">
      <c r="A2" s="2" t="s">
        <v>31</v>
      </c>
      <c r="B2" s="526">
        <f>'1. key ratios '!B2</f>
        <v>45473</v>
      </c>
      <c r="C2" s="3"/>
    </row>
    <row r="3" spans="1:17">
      <c r="A3" s="2"/>
      <c r="B3" s="3"/>
      <c r="C3" s="3"/>
    </row>
    <row r="4" spans="1:17" ht="15" customHeight="1" thickBot="1">
      <c r="A4" s="4" t="s">
        <v>96</v>
      </c>
      <c r="B4" s="86" t="s">
        <v>187</v>
      </c>
      <c r="C4" s="21"/>
      <c r="G4" s="19" t="s">
        <v>35</v>
      </c>
    </row>
    <row r="5" spans="1:17" ht="15" customHeight="1">
      <c r="A5" s="163" t="s">
        <v>6</v>
      </c>
      <c r="B5" s="164"/>
      <c r="C5" s="307" t="str">
        <f>INT((MONTH($B$2))/3)&amp;"Q"&amp;"-"&amp;YEAR($B$2)</f>
        <v>2Q-2024</v>
      </c>
      <c r="D5" s="307" t="str">
        <f>IF(INT(MONTH($B$2))=3, "4"&amp;"Q"&amp;"-"&amp;YEAR($B$2)-1, IF(INT(MONTH($B$2))=6, "1"&amp;"Q"&amp;"-"&amp;YEAR($B$2), IF(INT(MONTH($B$2))=9, "2"&amp;"Q"&amp;"-"&amp;YEAR($B$2),IF(INT(MONTH($B$2))=12, "3"&amp;"Q"&amp;"-"&amp;YEAR($B$2), 0))))</f>
        <v>1Q-2024</v>
      </c>
      <c r="E5" s="307" t="str">
        <f>IF(INT(MONTH($B$2))=3, "3"&amp;"Q"&amp;"-"&amp;YEAR($B$2)-1, IF(INT(MONTH($B$2))=6, "4"&amp;"Q"&amp;"-"&amp;YEAR($B$2)-1, IF(INT(MONTH($B$2))=9, "1"&amp;"Q"&amp;"-"&amp;YEAR($B$2),IF(INT(MONTH($B$2))=12, "2"&amp;"Q"&amp;"-"&amp;YEAR($B$2), 0))))</f>
        <v>4Q-2023</v>
      </c>
      <c r="F5" s="307" t="str">
        <f>IF(INT(MONTH($B$2))=3, "2"&amp;"Q"&amp;"-"&amp;YEAR($B$2)-1, IF(INT(MONTH($B$2))=6, "3"&amp;"Q"&amp;"-"&amp;YEAR($B$2)-1, IF(INT(MONTH($B$2))=9, "4"&amp;"Q"&amp;"-"&amp;YEAR($B$2)-1,IF(INT(MONTH($B$2))=12, "1"&amp;"Q"&amp;"-"&amp;YEAR($B$2), 0))))</f>
        <v>3Q-2023</v>
      </c>
      <c r="G5" s="308" t="str">
        <f>IF(INT(MONTH($B$2))=3, "1"&amp;"Q"&amp;"-"&amp;YEAR($B$2)-1, IF(INT(MONTH($B$2))=6, "2"&amp;"Q"&amp;"-"&amp;YEAR($B$2)-1, IF(INT(MONTH($B$2))=9, "3"&amp;"Q"&amp;"-"&amp;YEAR($B$2)-1,IF(INT(MONTH($B$2))=12, "4"&amp;"Q"&amp;"-"&amp;YEAR($B$2)-1, 0))))</f>
        <v>2Q-2023</v>
      </c>
    </row>
    <row r="6" spans="1:17" ht="15" customHeight="1">
      <c r="A6" s="22">
        <v>1</v>
      </c>
      <c r="B6" s="240" t="s">
        <v>191</v>
      </c>
      <c r="C6" s="299">
        <v>146303205.7720727</v>
      </c>
      <c r="D6" s="301">
        <v>116957037.78093955</v>
      </c>
      <c r="E6" s="242">
        <v>110764522.38074145</v>
      </c>
      <c r="F6" s="299">
        <v>79633223.293629467</v>
      </c>
      <c r="G6" s="304">
        <v>61938851.293507352</v>
      </c>
      <c r="M6" s="689"/>
      <c r="N6" s="689"/>
      <c r="O6" s="689"/>
      <c r="P6" s="689"/>
      <c r="Q6" s="689"/>
    </row>
    <row r="7" spans="1:17" ht="15" customHeight="1">
      <c r="A7" s="22">
        <v>1.1000000000000001</v>
      </c>
      <c r="B7" s="240" t="s">
        <v>357</v>
      </c>
      <c r="C7" s="300">
        <v>139767862.17821136</v>
      </c>
      <c r="D7" s="302">
        <v>112969832.30927244</v>
      </c>
      <c r="E7" s="300">
        <v>106221900.62103853</v>
      </c>
      <c r="F7" s="300">
        <v>75682512.27550739</v>
      </c>
      <c r="G7" s="305">
        <v>60964339.293507352</v>
      </c>
      <c r="M7" s="689"/>
      <c r="N7" s="689"/>
      <c r="O7" s="689"/>
      <c r="P7" s="689"/>
      <c r="Q7" s="689"/>
    </row>
    <row r="8" spans="1:17">
      <c r="A8" s="22" t="s">
        <v>14</v>
      </c>
      <c r="B8" s="240" t="s">
        <v>95</v>
      </c>
      <c r="C8" s="300"/>
      <c r="D8" s="302"/>
      <c r="E8" s="300"/>
      <c r="F8" s="300"/>
      <c r="G8" s="305"/>
      <c r="M8" s="689"/>
      <c r="N8" s="689"/>
      <c r="O8" s="689"/>
      <c r="P8" s="689"/>
      <c r="Q8" s="689"/>
    </row>
    <row r="9" spans="1:17" ht="15" customHeight="1">
      <c r="A9" s="22">
        <v>1.2</v>
      </c>
      <c r="B9" s="241" t="s">
        <v>94</v>
      </c>
      <c r="C9" s="300">
        <v>5787333.593861334</v>
      </c>
      <c r="D9" s="302">
        <v>3637469.4716671063</v>
      </c>
      <c r="E9" s="300">
        <v>4279663.7597029284</v>
      </c>
      <c r="F9" s="300">
        <v>3817303.0181220695</v>
      </c>
      <c r="G9" s="305">
        <v>759877</v>
      </c>
      <c r="M9" s="689"/>
      <c r="N9" s="689"/>
      <c r="O9" s="689"/>
      <c r="P9" s="689"/>
      <c r="Q9" s="689"/>
    </row>
    <row r="10" spans="1:17" ht="15" customHeight="1">
      <c r="A10" s="22">
        <v>1.3</v>
      </c>
      <c r="B10" s="240" t="s">
        <v>28</v>
      </c>
      <c r="C10" s="300">
        <v>748010</v>
      </c>
      <c r="D10" s="302">
        <v>349736</v>
      </c>
      <c r="E10" s="300">
        <v>262958</v>
      </c>
      <c r="F10" s="300">
        <v>133408</v>
      </c>
      <c r="G10" s="305">
        <v>214635</v>
      </c>
      <c r="M10" s="689"/>
      <c r="N10" s="689"/>
      <c r="O10" s="689"/>
      <c r="P10" s="689"/>
      <c r="Q10" s="689"/>
    </row>
    <row r="11" spans="1:17" ht="15" customHeight="1">
      <c r="A11" s="22">
        <v>2</v>
      </c>
      <c r="B11" s="240" t="s">
        <v>188</v>
      </c>
      <c r="C11" s="300">
        <v>834254.09875951475</v>
      </c>
      <c r="D11" s="302">
        <v>618164.27297467901</v>
      </c>
      <c r="E11" s="300">
        <v>749272.26096899912</v>
      </c>
      <c r="F11" s="300">
        <v>297313.52988999954</v>
      </c>
      <c r="G11" s="305">
        <v>229858.94887295188</v>
      </c>
      <c r="M11" s="689"/>
      <c r="N11" s="689"/>
      <c r="O11" s="689"/>
      <c r="P11" s="689"/>
      <c r="Q11" s="689"/>
    </row>
    <row r="12" spans="1:17" ht="15" customHeight="1">
      <c r="A12" s="22">
        <v>3</v>
      </c>
      <c r="B12" s="240" t="s">
        <v>189</v>
      </c>
      <c r="C12" s="300">
        <v>9176496.3328977302</v>
      </c>
      <c r="D12" s="302">
        <v>9168301.2517249286</v>
      </c>
      <c r="E12" s="300">
        <v>9168301.2517249286</v>
      </c>
      <c r="F12" s="300">
        <v>8764146.5926030725</v>
      </c>
      <c r="G12" s="305">
        <v>8764146.5926030725</v>
      </c>
      <c r="M12" s="689"/>
      <c r="N12" s="689"/>
      <c r="O12" s="689"/>
      <c r="P12" s="689"/>
      <c r="Q12" s="689"/>
    </row>
    <row r="13" spans="1:17" ht="15" customHeight="1" thickBot="1">
      <c r="A13" s="24">
        <v>4</v>
      </c>
      <c r="B13" s="25" t="s">
        <v>190</v>
      </c>
      <c r="C13" s="243">
        <v>156313956.20372993</v>
      </c>
      <c r="D13" s="303">
        <v>126743503.30563916</v>
      </c>
      <c r="E13" s="244">
        <v>120682095.89343537</v>
      </c>
      <c r="F13" s="243">
        <v>88694683.416122541</v>
      </c>
      <c r="G13" s="306">
        <v>70932856.834983379</v>
      </c>
      <c r="M13" s="689"/>
      <c r="N13" s="689"/>
      <c r="O13" s="689"/>
      <c r="P13" s="689"/>
      <c r="Q13" s="689"/>
    </row>
    <row r="14" spans="1:17">
      <c r="B14" s="28"/>
    </row>
    <row r="15" spans="1:17" ht="25.5">
      <c r="B15" s="28" t="s">
        <v>358</v>
      </c>
    </row>
    <row r="16" spans="1:17">
      <c r="B16" s="28"/>
    </row>
    <row r="17" s="19" customFormat="1" ht="11.25"/>
    <row r="18" s="19" customFormat="1" ht="11.25"/>
    <row r="19" s="19" customFormat="1" ht="11.25"/>
    <row r="20" s="19" customFormat="1" ht="11.25"/>
    <row r="21" s="19" customFormat="1" ht="11.25"/>
    <row r="22" s="19" customFormat="1" ht="11.25"/>
    <row r="23" s="19" customFormat="1" ht="11.25"/>
    <row r="24" s="19" customFormat="1" ht="11.25"/>
    <row r="25" s="19" customFormat="1" ht="11.25"/>
    <row r="26" s="19" customFormat="1" ht="11.25"/>
    <row r="27" s="19" customFormat="1" ht="11.25"/>
    <row r="28" s="19" customFormat="1" ht="11.25"/>
    <row r="29" s="19"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4"/>
  <sheetViews>
    <sheetView zoomScaleNormal="100" workbookViewId="0">
      <pane xSplit="1" ySplit="4" topLeftCell="B11" activePane="bottomRight" state="frozen"/>
      <selection activeCell="B2" sqref="B2"/>
      <selection pane="topRight" activeCell="B2" sqref="B2"/>
      <selection pane="bottomLeft" activeCell="B2" sqref="B2"/>
      <selection pane="bottomRight" activeCell="E22" sqref="E22:F34"/>
    </sheetView>
  </sheetViews>
  <sheetFormatPr defaultColWidth="9.140625" defaultRowHeight="14.25"/>
  <cols>
    <col min="1" max="1" width="9.5703125" style="4" bestFit="1" customWidth="1"/>
    <col min="2" max="2" width="65.5703125" style="4" customWidth="1"/>
    <col min="3" max="3" width="31" style="4" customWidth="1"/>
    <col min="4" max="16384" width="9.140625" style="5"/>
  </cols>
  <sheetData>
    <row r="1" spans="1:3">
      <c r="A1" s="2" t="s">
        <v>30</v>
      </c>
      <c r="B1" s="3" t="str">
        <f>'Info '!C2</f>
        <v>JSC Silk Bank</v>
      </c>
    </row>
    <row r="2" spans="1:3">
      <c r="A2" s="2" t="s">
        <v>31</v>
      </c>
      <c r="B2" s="526">
        <f>'1. key ratios '!B2</f>
        <v>45473</v>
      </c>
    </row>
    <row r="4" spans="1:3" ht="27.95" customHeight="1" thickBot="1">
      <c r="A4" s="29" t="s">
        <v>41</v>
      </c>
      <c r="B4" s="30" t="s">
        <v>163</v>
      </c>
      <c r="C4" s="31"/>
    </row>
    <row r="5" spans="1:3">
      <c r="A5" s="32"/>
      <c r="B5" s="296" t="s">
        <v>42</v>
      </c>
      <c r="C5" s="297" t="s">
        <v>371</v>
      </c>
    </row>
    <row r="6" spans="1:3">
      <c r="A6" s="33">
        <v>1</v>
      </c>
      <c r="B6" s="527" t="s">
        <v>708</v>
      </c>
      <c r="C6" s="603" t="s">
        <v>713</v>
      </c>
    </row>
    <row r="7" spans="1:3">
      <c r="A7" s="33">
        <v>2</v>
      </c>
      <c r="B7" s="527" t="s">
        <v>709</v>
      </c>
      <c r="C7" s="603" t="s">
        <v>714</v>
      </c>
    </row>
    <row r="8" spans="1:3">
      <c r="A8" s="33">
        <v>3</v>
      </c>
      <c r="B8" s="527" t="s">
        <v>717</v>
      </c>
      <c r="C8" s="603" t="s">
        <v>714</v>
      </c>
    </row>
    <row r="9" spans="1:3">
      <c r="A9" s="33">
        <v>4</v>
      </c>
      <c r="B9" s="527" t="s">
        <v>710</v>
      </c>
      <c r="C9" s="603" t="s">
        <v>714</v>
      </c>
    </row>
    <row r="10" spans="1:3">
      <c r="A10" s="33">
        <v>5</v>
      </c>
      <c r="B10" s="527" t="s">
        <v>711</v>
      </c>
      <c r="C10" s="603" t="s">
        <v>715</v>
      </c>
    </row>
    <row r="11" spans="1:3">
      <c r="A11" s="33">
        <v>6</v>
      </c>
      <c r="B11" s="527" t="s">
        <v>712</v>
      </c>
      <c r="C11" s="603" t="s">
        <v>715</v>
      </c>
    </row>
    <row r="12" spans="1:3">
      <c r="A12" s="33"/>
      <c r="B12" s="527"/>
      <c r="C12" s="603"/>
    </row>
    <row r="13" spans="1:3" ht="25.5">
      <c r="A13" s="33"/>
      <c r="B13" s="145" t="s">
        <v>43</v>
      </c>
      <c r="C13" s="298" t="s">
        <v>372</v>
      </c>
    </row>
    <row r="14" spans="1:3">
      <c r="A14" s="33">
        <v>1</v>
      </c>
      <c r="B14" s="34" t="s">
        <v>716</v>
      </c>
      <c r="C14" s="666" t="s">
        <v>723</v>
      </c>
    </row>
    <row r="15" spans="1:3">
      <c r="A15" s="33">
        <v>2</v>
      </c>
      <c r="B15" s="34" t="s">
        <v>718</v>
      </c>
      <c r="C15" s="666" t="s">
        <v>724</v>
      </c>
    </row>
    <row r="16" spans="1:3">
      <c r="A16" s="33">
        <v>3</v>
      </c>
      <c r="B16" s="34" t="s">
        <v>719</v>
      </c>
      <c r="C16" s="666" t="s">
        <v>725</v>
      </c>
    </row>
    <row r="17" spans="1:3">
      <c r="A17" s="33">
        <v>4</v>
      </c>
      <c r="B17" s="34" t="s">
        <v>720</v>
      </c>
      <c r="C17" s="666" t="s">
        <v>726</v>
      </c>
    </row>
    <row r="18" spans="1:3">
      <c r="A18" s="33">
        <v>5</v>
      </c>
      <c r="B18" s="34" t="s">
        <v>721</v>
      </c>
      <c r="C18" s="666" t="s">
        <v>727</v>
      </c>
    </row>
    <row r="19" spans="1:3">
      <c r="A19" s="33">
        <v>6</v>
      </c>
      <c r="B19" s="34" t="s">
        <v>722</v>
      </c>
      <c r="C19" s="666" t="s">
        <v>728</v>
      </c>
    </row>
    <row r="20" spans="1:3" ht="15.75" customHeight="1">
      <c r="A20" s="33"/>
      <c r="B20" s="34"/>
      <c r="C20" s="36"/>
    </row>
    <row r="21" spans="1:3" ht="15.75" customHeight="1">
      <c r="A21" s="33"/>
      <c r="B21" s="713" t="s">
        <v>44</v>
      </c>
      <c r="C21" s="714"/>
    </row>
    <row r="22" spans="1:3" ht="30" customHeight="1">
      <c r="A22" s="33">
        <v>1</v>
      </c>
      <c r="B22" s="34" t="s">
        <v>729</v>
      </c>
      <c r="C22" s="530">
        <v>0.60704020000000003</v>
      </c>
    </row>
    <row r="23" spans="1:3">
      <c r="A23" s="33">
        <v>2</v>
      </c>
      <c r="B23" s="527" t="s">
        <v>730</v>
      </c>
      <c r="C23" s="532">
        <v>0.34760029999999997</v>
      </c>
    </row>
    <row r="24" spans="1:3">
      <c r="A24" s="33">
        <v>3</v>
      </c>
      <c r="B24" s="527" t="s">
        <v>731</v>
      </c>
      <c r="C24" s="532">
        <v>4.5310999999999997E-2</v>
      </c>
    </row>
    <row r="25" spans="1:3">
      <c r="A25" s="33"/>
      <c r="B25" s="34"/>
      <c r="C25" s="35"/>
    </row>
    <row r="26" spans="1:3" ht="15.75" customHeight="1">
      <c r="A26" s="33"/>
      <c r="B26" s="713" t="s">
        <v>45</v>
      </c>
      <c r="C26" s="714"/>
    </row>
    <row r="27" spans="1:3" ht="29.25" customHeight="1">
      <c r="A27" s="33">
        <v>1</v>
      </c>
      <c r="B27" s="34" t="s">
        <v>732</v>
      </c>
      <c r="C27" s="530">
        <v>0.60704020000000003</v>
      </c>
    </row>
    <row r="28" spans="1:3">
      <c r="A28" s="528">
        <v>1.1000000000000001</v>
      </c>
      <c r="B28" s="529" t="s">
        <v>733</v>
      </c>
      <c r="C28" s="531">
        <v>0.37575999999999998</v>
      </c>
    </row>
    <row r="29" spans="1:3">
      <c r="A29" s="528">
        <v>1.2</v>
      </c>
      <c r="B29" s="529" t="s">
        <v>734</v>
      </c>
      <c r="C29" s="531">
        <v>0.17349000000000001</v>
      </c>
    </row>
    <row r="30" spans="1:3">
      <c r="A30" s="528">
        <v>1.3</v>
      </c>
      <c r="B30" s="529" t="s">
        <v>735</v>
      </c>
      <c r="C30" s="531">
        <v>5.7790000000000001E-2</v>
      </c>
    </row>
    <row r="31" spans="1:3">
      <c r="A31" s="528">
        <v>2</v>
      </c>
      <c r="B31" s="529" t="s">
        <v>730</v>
      </c>
      <c r="C31" s="531">
        <v>0.34760000000000002</v>
      </c>
    </row>
    <row r="32" spans="1:3">
      <c r="A32" s="528">
        <v>2.1</v>
      </c>
      <c r="B32" s="529" t="s">
        <v>736</v>
      </c>
      <c r="C32" s="531">
        <v>0.34760000000000002</v>
      </c>
    </row>
    <row r="33" spans="1:3">
      <c r="A33" s="533" t="s">
        <v>738</v>
      </c>
      <c r="B33" s="529" t="s">
        <v>737</v>
      </c>
      <c r="C33" s="531">
        <v>0.34760000000000002</v>
      </c>
    </row>
    <row r="34" spans="1:3" ht="15" thickBot="1">
      <c r="A34" s="37"/>
      <c r="B34" s="38"/>
      <c r="C34" s="39"/>
    </row>
  </sheetData>
  <mergeCells count="2">
    <mergeCell ref="B26:C26"/>
    <mergeCell ref="B21:C21"/>
  </mergeCells>
  <dataValidations count="1">
    <dataValidation type="list" allowBlank="1" showInputMessage="1" showErrorMessage="1" sqref="C6:C11"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3"/>
  <sheetViews>
    <sheetView zoomScaleNormal="100" workbookViewId="0">
      <pane xSplit="1" ySplit="5" topLeftCell="B10" activePane="bottomRight" state="frozen"/>
      <selection activeCell="C8" sqref="C8:E36"/>
      <selection pane="topRight" activeCell="C8" sqref="C8:E36"/>
      <selection pane="bottomLeft" activeCell="C8" sqref="C8:E36"/>
      <selection pane="bottomRight" activeCell="L1" sqref="G1:L1048576"/>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9" width="11.7109375" style="5" customWidth="1"/>
    <col min="10" max="16384" width="9.140625" style="5"/>
  </cols>
  <sheetData>
    <row r="1" spans="1:12">
      <c r="A1" s="27" t="s">
        <v>30</v>
      </c>
      <c r="B1" s="3" t="str">
        <f>'Info '!C2</f>
        <v>JSC Silk Bank</v>
      </c>
    </row>
    <row r="2" spans="1:12" s="2" customFormat="1" ht="15.75" customHeight="1">
      <c r="A2" s="27" t="s">
        <v>31</v>
      </c>
      <c r="B2" s="526">
        <f>'1. key ratios '!B2</f>
        <v>45473</v>
      </c>
    </row>
    <row r="3" spans="1:12" s="2" customFormat="1" ht="15.75" customHeight="1">
      <c r="A3" s="27"/>
    </row>
    <row r="4" spans="1:12" s="2" customFormat="1" ht="15.75" customHeight="1" thickBot="1">
      <c r="A4" s="200" t="s">
        <v>99</v>
      </c>
      <c r="B4" s="719" t="s">
        <v>225</v>
      </c>
      <c r="C4" s="720"/>
      <c r="D4" s="720"/>
      <c r="E4" s="720"/>
    </row>
    <row r="5" spans="1:12" s="43" customFormat="1" ht="17.45" customHeight="1">
      <c r="A5" s="148"/>
      <c r="B5" s="149"/>
      <c r="C5" s="41" t="s">
        <v>0</v>
      </c>
      <c r="D5" s="41" t="s">
        <v>1</v>
      </c>
      <c r="E5" s="42" t="s">
        <v>2</v>
      </c>
    </row>
    <row r="6" spans="1:12" ht="14.45" customHeight="1">
      <c r="A6" s="103"/>
      <c r="B6" s="715" t="s">
        <v>232</v>
      </c>
      <c r="C6" s="715" t="s">
        <v>660</v>
      </c>
      <c r="D6" s="717" t="s">
        <v>98</v>
      </c>
      <c r="E6" s="718"/>
    </row>
    <row r="7" spans="1:12" ht="99.6" customHeight="1">
      <c r="A7" s="103"/>
      <c r="B7" s="716"/>
      <c r="C7" s="715"/>
      <c r="D7" s="226" t="s">
        <v>97</v>
      </c>
      <c r="E7" s="227" t="s">
        <v>233</v>
      </c>
    </row>
    <row r="8" spans="1:12" ht="21">
      <c r="A8" s="363">
        <v>1</v>
      </c>
      <c r="B8" s="364" t="s">
        <v>561</v>
      </c>
      <c r="C8" s="417">
        <v>60851566.14081157</v>
      </c>
      <c r="D8" s="417">
        <v>0</v>
      </c>
      <c r="E8" s="417">
        <v>60851566.14081157</v>
      </c>
      <c r="J8" s="685"/>
      <c r="K8" s="685"/>
      <c r="L8" s="685"/>
    </row>
    <row r="9" spans="1:12" ht="15">
      <c r="A9" s="363">
        <v>1.1000000000000001</v>
      </c>
      <c r="B9" s="365" t="s">
        <v>562</v>
      </c>
      <c r="C9" s="417">
        <v>3446412.4000000027</v>
      </c>
      <c r="D9" s="417"/>
      <c r="E9" s="417">
        <v>3446412.4000000027</v>
      </c>
      <c r="J9" s="685"/>
      <c r="K9" s="685"/>
      <c r="L9" s="685"/>
    </row>
    <row r="10" spans="1:12" ht="15">
      <c r="A10" s="363">
        <v>1.2</v>
      </c>
      <c r="B10" s="365" t="s">
        <v>563</v>
      </c>
      <c r="C10" s="417">
        <v>4064540.6100000027</v>
      </c>
      <c r="D10" s="417"/>
      <c r="E10" s="417">
        <v>4064540.6100000027</v>
      </c>
      <c r="J10" s="685"/>
      <c r="K10" s="685"/>
      <c r="L10" s="685"/>
    </row>
    <row r="11" spans="1:12" ht="15">
      <c r="A11" s="363">
        <v>1.3</v>
      </c>
      <c r="B11" s="365" t="s">
        <v>564</v>
      </c>
      <c r="C11" s="417">
        <v>53340613.130811565</v>
      </c>
      <c r="D11" s="417"/>
      <c r="E11" s="417">
        <v>53340613.130811565</v>
      </c>
      <c r="J11" s="685"/>
      <c r="K11" s="685"/>
      <c r="L11" s="685"/>
    </row>
    <row r="12" spans="1:12" ht="15">
      <c r="A12" s="363">
        <v>2</v>
      </c>
      <c r="B12" s="366" t="s">
        <v>565</v>
      </c>
      <c r="C12" s="417">
        <v>130815.54650862557</v>
      </c>
      <c r="D12" s="417"/>
      <c r="E12" s="417">
        <v>130815.54650862557</v>
      </c>
      <c r="J12" s="685"/>
      <c r="K12" s="685"/>
      <c r="L12" s="685"/>
    </row>
    <row r="13" spans="1:12" ht="15">
      <c r="A13" s="363">
        <v>2.1</v>
      </c>
      <c r="B13" s="367" t="s">
        <v>566</v>
      </c>
      <c r="C13" s="418">
        <v>130815.54650862557</v>
      </c>
      <c r="D13" s="418"/>
      <c r="E13" s="418">
        <v>130815.54650862557</v>
      </c>
      <c r="J13" s="685"/>
      <c r="K13" s="685"/>
      <c r="L13" s="685"/>
    </row>
    <row r="14" spans="1:12" ht="21">
      <c r="A14" s="363">
        <v>3</v>
      </c>
      <c r="B14" s="368" t="s">
        <v>567</v>
      </c>
      <c r="C14" s="418">
        <v>0</v>
      </c>
      <c r="D14" s="418"/>
      <c r="E14" s="418">
        <v>0</v>
      </c>
      <c r="J14" s="685"/>
      <c r="K14" s="685"/>
      <c r="L14" s="685"/>
    </row>
    <row r="15" spans="1:12" ht="21">
      <c r="A15" s="363">
        <v>4</v>
      </c>
      <c r="B15" s="369" t="s">
        <v>568</v>
      </c>
      <c r="C15" s="418">
        <v>0</v>
      </c>
      <c r="D15" s="418"/>
      <c r="E15" s="418">
        <v>0</v>
      </c>
      <c r="J15" s="685"/>
      <c r="K15" s="685"/>
      <c r="L15" s="685"/>
    </row>
    <row r="16" spans="1:12" ht="21">
      <c r="A16" s="363">
        <v>5</v>
      </c>
      <c r="B16" s="370" t="s">
        <v>569</v>
      </c>
      <c r="C16" s="418">
        <v>20000</v>
      </c>
      <c r="D16" s="418">
        <v>0</v>
      </c>
      <c r="E16" s="418">
        <v>20000</v>
      </c>
      <c r="J16" s="685"/>
      <c r="K16" s="685"/>
      <c r="L16" s="685"/>
    </row>
    <row r="17" spans="1:12" ht="15">
      <c r="A17" s="363">
        <v>5.0999999999999996</v>
      </c>
      <c r="B17" s="371" t="s">
        <v>570</v>
      </c>
      <c r="C17" s="418">
        <v>20000</v>
      </c>
      <c r="D17" s="418"/>
      <c r="E17" s="418">
        <v>20000</v>
      </c>
      <c r="J17" s="685"/>
      <c r="K17" s="685"/>
      <c r="L17" s="685"/>
    </row>
    <row r="18" spans="1:12" ht="15">
      <c r="A18" s="363">
        <v>5.2</v>
      </c>
      <c r="B18" s="371" t="s">
        <v>571</v>
      </c>
      <c r="C18" s="418">
        <v>0</v>
      </c>
      <c r="D18" s="418"/>
      <c r="E18" s="418">
        <v>0</v>
      </c>
      <c r="J18" s="685"/>
      <c r="K18" s="685"/>
      <c r="L18" s="685"/>
    </row>
    <row r="19" spans="1:12" ht="15">
      <c r="A19" s="363">
        <v>5.3</v>
      </c>
      <c r="B19" s="372" t="s">
        <v>572</v>
      </c>
      <c r="C19" s="418">
        <v>0</v>
      </c>
      <c r="D19" s="418"/>
      <c r="E19" s="418">
        <v>0</v>
      </c>
      <c r="J19" s="685"/>
      <c r="K19" s="685"/>
      <c r="L19" s="685"/>
    </row>
    <row r="20" spans="1:12" ht="15">
      <c r="A20" s="363">
        <v>6</v>
      </c>
      <c r="B20" s="368" t="s">
        <v>573</v>
      </c>
      <c r="C20" s="418">
        <v>112695397.55445398</v>
      </c>
      <c r="D20" s="418">
        <v>0</v>
      </c>
      <c r="E20" s="418">
        <v>112695397.55445398</v>
      </c>
      <c r="J20" s="685"/>
      <c r="K20" s="685"/>
      <c r="L20" s="685"/>
    </row>
    <row r="21" spans="1:12" ht="15">
      <c r="A21" s="363">
        <v>6.1</v>
      </c>
      <c r="B21" s="371" t="s">
        <v>571</v>
      </c>
      <c r="C21" s="418">
        <v>26773268.061655898</v>
      </c>
      <c r="D21" s="418"/>
      <c r="E21" s="418">
        <v>26773268.061655898</v>
      </c>
      <c r="J21" s="685"/>
      <c r="K21" s="685"/>
      <c r="L21" s="685"/>
    </row>
    <row r="22" spans="1:12" ht="15">
      <c r="A22" s="363">
        <v>6.2</v>
      </c>
      <c r="B22" s="372" t="s">
        <v>572</v>
      </c>
      <c r="C22" s="418">
        <v>85922129.49279809</v>
      </c>
      <c r="D22" s="418"/>
      <c r="E22" s="418">
        <v>85922129.49279809</v>
      </c>
      <c r="J22" s="685"/>
      <c r="K22" s="685"/>
      <c r="L22" s="685"/>
    </row>
    <row r="23" spans="1:12" ht="21">
      <c r="A23" s="363">
        <v>7</v>
      </c>
      <c r="B23" s="366" t="s">
        <v>574</v>
      </c>
      <c r="C23" s="418">
        <v>0</v>
      </c>
      <c r="D23" s="418"/>
      <c r="E23" s="418">
        <v>0</v>
      </c>
      <c r="J23" s="685"/>
      <c r="K23" s="685"/>
      <c r="L23" s="685"/>
    </row>
    <row r="24" spans="1:12" ht="21">
      <c r="A24" s="363">
        <v>8</v>
      </c>
      <c r="B24" s="373" t="s">
        <v>575</v>
      </c>
      <c r="C24" s="418">
        <v>3405446.1870027352</v>
      </c>
      <c r="D24" s="418"/>
      <c r="E24" s="418">
        <v>3405446.1870027352</v>
      </c>
      <c r="J24" s="685"/>
      <c r="K24" s="685"/>
      <c r="L24" s="685"/>
    </row>
    <row r="25" spans="1:12" ht="15">
      <c r="A25" s="363">
        <v>9</v>
      </c>
      <c r="B25" s="369" t="s">
        <v>576</v>
      </c>
      <c r="C25" s="418">
        <v>16937598.419214901</v>
      </c>
      <c r="D25" s="418">
        <v>0</v>
      </c>
      <c r="E25" s="418">
        <v>16937598.419214901</v>
      </c>
      <c r="J25" s="685"/>
      <c r="K25" s="685"/>
      <c r="L25" s="685"/>
    </row>
    <row r="26" spans="1:12" ht="15">
      <c r="A26" s="363">
        <v>9.1</v>
      </c>
      <c r="B26" s="371" t="s">
        <v>577</v>
      </c>
      <c r="C26" s="418">
        <v>16937598.419214901</v>
      </c>
      <c r="D26" s="418"/>
      <c r="E26" s="418">
        <v>16937598.419214901</v>
      </c>
      <c r="J26" s="685"/>
      <c r="K26" s="685"/>
      <c r="L26" s="685"/>
    </row>
    <row r="27" spans="1:12" ht="15">
      <c r="A27" s="363">
        <v>9.1999999999999993</v>
      </c>
      <c r="B27" s="371" t="s">
        <v>578</v>
      </c>
      <c r="C27" s="418">
        <v>0</v>
      </c>
      <c r="D27" s="418"/>
      <c r="E27" s="418">
        <v>0</v>
      </c>
      <c r="J27" s="685"/>
      <c r="K27" s="685"/>
      <c r="L27" s="685"/>
    </row>
    <row r="28" spans="1:12" ht="15">
      <c r="A28" s="363">
        <v>10</v>
      </c>
      <c r="B28" s="369" t="s">
        <v>579</v>
      </c>
      <c r="C28" s="418">
        <v>1387773.6500000004</v>
      </c>
      <c r="D28" s="418">
        <v>1387773.6500000004</v>
      </c>
      <c r="E28" s="418">
        <v>0</v>
      </c>
      <c r="J28" s="685"/>
      <c r="K28" s="685"/>
      <c r="L28" s="685"/>
    </row>
    <row r="29" spans="1:12" ht="15">
      <c r="A29" s="363">
        <v>10.1</v>
      </c>
      <c r="B29" s="371" t="s">
        <v>580</v>
      </c>
      <c r="C29" s="418">
        <v>0</v>
      </c>
      <c r="D29" s="418"/>
      <c r="E29" s="418">
        <v>0</v>
      </c>
      <c r="J29" s="685"/>
      <c r="K29" s="685"/>
      <c r="L29" s="685"/>
    </row>
    <row r="30" spans="1:12" ht="15">
      <c r="A30" s="363">
        <v>10.199999999999999</v>
      </c>
      <c r="B30" s="371" t="s">
        <v>581</v>
      </c>
      <c r="C30" s="418">
        <v>1387773.6500000004</v>
      </c>
      <c r="D30" s="418">
        <v>1387773.6500000004</v>
      </c>
      <c r="E30" s="418">
        <v>0</v>
      </c>
      <c r="J30" s="685"/>
      <c r="K30" s="685"/>
      <c r="L30" s="685"/>
    </row>
    <row r="31" spans="1:12" ht="15">
      <c r="A31" s="363">
        <v>11</v>
      </c>
      <c r="B31" s="369" t="s">
        <v>582</v>
      </c>
      <c r="C31" s="418">
        <v>45248.5</v>
      </c>
      <c r="D31" s="418">
        <v>0</v>
      </c>
      <c r="E31" s="418">
        <v>45248.5</v>
      </c>
      <c r="J31" s="685"/>
      <c r="K31" s="685"/>
      <c r="L31" s="685"/>
    </row>
    <row r="32" spans="1:12" ht="15">
      <c r="A32" s="363">
        <v>11.1</v>
      </c>
      <c r="B32" s="371" t="s">
        <v>583</v>
      </c>
      <c r="C32" s="418">
        <v>45248.5</v>
      </c>
      <c r="D32" s="418"/>
      <c r="E32" s="418">
        <v>45248.5</v>
      </c>
      <c r="J32" s="685"/>
      <c r="K32" s="685"/>
      <c r="L32" s="685"/>
    </row>
    <row r="33" spans="1:12" ht="15">
      <c r="A33" s="363">
        <v>11.2</v>
      </c>
      <c r="B33" s="371" t="s">
        <v>584</v>
      </c>
      <c r="C33" s="418">
        <v>0</v>
      </c>
      <c r="D33" s="418"/>
      <c r="E33" s="418">
        <v>0</v>
      </c>
      <c r="J33" s="685"/>
      <c r="K33" s="685"/>
      <c r="L33" s="685"/>
    </row>
    <row r="34" spans="1:12" ht="15">
      <c r="A34" s="363">
        <v>13</v>
      </c>
      <c r="B34" s="369" t="s">
        <v>585</v>
      </c>
      <c r="C34" s="418">
        <v>7854999.7100000009</v>
      </c>
      <c r="D34" s="418"/>
      <c r="E34" s="418">
        <v>7854999.7100000009</v>
      </c>
      <c r="J34" s="685"/>
      <c r="K34" s="685"/>
      <c r="L34" s="685"/>
    </row>
    <row r="35" spans="1:12" ht="15">
      <c r="A35" s="363">
        <v>13.1</v>
      </c>
      <c r="B35" s="374" t="s">
        <v>586</v>
      </c>
      <c r="C35" s="418">
        <v>0</v>
      </c>
      <c r="D35" s="418"/>
      <c r="E35" s="418">
        <v>0</v>
      </c>
      <c r="J35" s="685"/>
      <c r="K35" s="685"/>
      <c r="L35" s="685"/>
    </row>
    <row r="36" spans="1:12" ht="15">
      <c r="A36" s="363">
        <v>13.2</v>
      </c>
      <c r="B36" s="374" t="s">
        <v>587</v>
      </c>
      <c r="C36" s="418">
        <v>0</v>
      </c>
      <c r="D36" s="418"/>
      <c r="E36" s="418">
        <v>0</v>
      </c>
      <c r="J36" s="685"/>
      <c r="K36" s="685"/>
      <c r="L36" s="685"/>
    </row>
    <row r="37" spans="1:12" ht="26.25" thickBot="1">
      <c r="A37" s="106"/>
      <c r="B37" s="201" t="s">
        <v>234</v>
      </c>
      <c r="C37" s="150">
        <v>203328845.70799184</v>
      </c>
      <c r="D37" s="150">
        <v>1387773.6500000004</v>
      </c>
      <c r="E37" s="150">
        <v>201941072.05799183</v>
      </c>
      <c r="J37" s="685"/>
      <c r="K37" s="685"/>
      <c r="L37" s="685"/>
    </row>
    <row r="38" spans="1:12">
      <c r="A38" s="5"/>
      <c r="B38" s="5"/>
      <c r="C38" s="5"/>
      <c r="D38" s="5"/>
      <c r="E38" s="5"/>
    </row>
    <row r="39" spans="1:12">
      <c r="A39" s="5"/>
      <c r="B39" s="5"/>
      <c r="C39" s="5"/>
      <c r="D39" s="5"/>
      <c r="E39" s="5"/>
    </row>
    <row r="41" spans="1:12" s="4" customFormat="1">
      <c r="B41" s="45"/>
      <c r="F41" s="5"/>
      <c r="G41" s="5"/>
    </row>
    <row r="42" spans="1:12" s="4" customFormat="1">
      <c r="B42" s="45"/>
      <c r="F42" s="5"/>
      <c r="G42" s="5"/>
    </row>
    <row r="43" spans="1:12" s="4" customFormat="1">
      <c r="B43" s="45"/>
      <c r="F43" s="5"/>
      <c r="G43" s="5"/>
    </row>
    <row r="44" spans="1:12" s="4" customFormat="1">
      <c r="B44" s="45"/>
      <c r="F44" s="5"/>
      <c r="G44" s="5"/>
    </row>
    <row r="45" spans="1:12" s="4" customFormat="1">
      <c r="B45" s="45"/>
      <c r="F45" s="5"/>
      <c r="G45" s="5"/>
    </row>
    <row r="46" spans="1:12" s="4" customFormat="1">
      <c r="B46" s="45"/>
      <c r="F46" s="5"/>
      <c r="G46" s="5"/>
    </row>
    <row r="47" spans="1:12" s="4" customFormat="1">
      <c r="B47" s="45"/>
      <c r="F47" s="5"/>
      <c r="G47" s="5"/>
    </row>
    <row r="48" spans="1:12"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130" zoomScaleNormal="130" workbookViewId="0">
      <pane xSplit="1" ySplit="4" topLeftCell="B5" activePane="bottomRight" state="frozen"/>
      <selection activeCell="B15" sqref="B15"/>
      <selection pane="topRight" activeCell="B15" sqref="B15"/>
      <selection pane="bottomLeft" activeCell="B15" sqref="B15"/>
      <selection pane="bottomRight" activeCell="D22" sqref="D22:D23"/>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Silk Bank</v>
      </c>
    </row>
    <row r="2" spans="1:6" s="2" customFormat="1" ht="15.75" customHeight="1">
      <c r="A2" s="2" t="s">
        <v>31</v>
      </c>
      <c r="B2" s="526">
        <f>'1. key ratios '!B2</f>
        <v>45473</v>
      </c>
      <c r="C2" s="4"/>
      <c r="D2" s="4"/>
      <c r="E2" s="4"/>
      <c r="F2" s="4"/>
    </row>
    <row r="3" spans="1:6" s="2" customFormat="1" ht="15.75" customHeight="1">
      <c r="C3" s="4"/>
      <c r="D3" s="4"/>
      <c r="E3" s="4"/>
      <c r="F3" s="4"/>
    </row>
    <row r="4" spans="1:6" s="2" customFormat="1" ht="13.5" thickBot="1">
      <c r="A4" s="2" t="s">
        <v>46</v>
      </c>
      <c r="B4" s="202" t="s">
        <v>554</v>
      </c>
      <c r="C4" s="40" t="s">
        <v>35</v>
      </c>
      <c r="D4" s="4"/>
      <c r="E4" s="4"/>
      <c r="F4" s="4"/>
    </row>
    <row r="5" spans="1:6">
      <c r="A5" s="154">
        <v>1</v>
      </c>
      <c r="B5" s="203" t="s">
        <v>556</v>
      </c>
      <c r="C5" s="155">
        <v>201941072.05799183</v>
      </c>
      <c r="E5" s="138"/>
    </row>
    <row r="6" spans="1:6">
      <c r="A6" s="46">
        <v>2.1</v>
      </c>
      <c r="B6" s="104" t="s">
        <v>214</v>
      </c>
      <c r="C6" s="95">
        <v>10086764.184646253</v>
      </c>
      <c r="E6" s="138"/>
    </row>
    <row r="7" spans="1:6" s="28" customFormat="1" outlineLevel="1">
      <c r="A7" s="22">
        <v>2.2000000000000002</v>
      </c>
      <c r="B7" s="23" t="s">
        <v>215</v>
      </c>
      <c r="C7" s="156">
        <v>37400500</v>
      </c>
      <c r="E7" s="138"/>
    </row>
    <row r="8" spans="1:6" s="28" customFormat="1">
      <c r="A8" s="22">
        <v>3</v>
      </c>
      <c r="B8" s="152" t="s">
        <v>555</v>
      </c>
      <c r="C8" s="157">
        <v>249428336.24263808</v>
      </c>
      <c r="E8" s="138"/>
    </row>
    <row r="9" spans="1:6">
      <c r="A9" s="46">
        <v>4</v>
      </c>
      <c r="B9" s="47" t="s">
        <v>48</v>
      </c>
      <c r="C9" s="95">
        <v>0</v>
      </c>
      <c r="E9" s="138"/>
    </row>
    <row r="10" spans="1:6" s="28" customFormat="1" outlineLevel="1">
      <c r="A10" s="22">
        <v>5.0999999999999996</v>
      </c>
      <c r="B10" s="23" t="s">
        <v>216</v>
      </c>
      <c r="C10" s="156">
        <v>-4299430.5907849185</v>
      </c>
      <c r="E10" s="138"/>
    </row>
    <row r="11" spans="1:6" s="28" customFormat="1" outlineLevel="1">
      <c r="A11" s="22">
        <v>5.2</v>
      </c>
      <c r="B11" s="23" t="s">
        <v>217</v>
      </c>
      <c r="C11" s="156">
        <v>-36652490</v>
      </c>
      <c r="E11" s="138"/>
    </row>
    <row r="12" spans="1:6" s="28" customFormat="1">
      <c r="A12" s="22">
        <v>6</v>
      </c>
      <c r="B12" s="151" t="s">
        <v>359</v>
      </c>
      <c r="C12" s="156"/>
      <c r="E12" s="138"/>
    </row>
    <row r="13" spans="1:6" s="28" customFormat="1" ht="13.5" thickBot="1">
      <c r="A13" s="24">
        <v>7</v>
      </c>
      <c r="B13" s="153" t="s">
        <v>177</v>
      </c>
      <c r="C13" s="158">
        <v>208476415.65185317</v>
      </c>
      <c r="E13" s="138"/>
    </row>
    <row r="15" spans="1:6" ht="25.5">
      <c r="B15" s="28" t="s">
        <v>360</v>
      </c>
    </row>
    <row r="17" spans="1:2" ht="15">
      <c r="A17" s="165"/>
      <c r="B17" s="166"/>
    </row>
    <row r="18" spans="1:2" ht="15">
      <c r="A18" s="170"/>
      <c r="B18" s="171"/>
    </row>
    <row r="19" spans="1:2">
      <c r="A19" s="172"/>
      <c r="B19" s="167"/>
    </row>
    <row r="20" spans="1:2">
      <c r="A20" s="173"/>
      <c r="B20" s="168"/>
    </row>
    <row r="21" spans="1:2">
      <c r="A21" s="173"/>
      <c r="B21" s="171"/>
    </row>
    <row r="22" spans="1:2">
      <c r="A22" s="172"/>
      <c r="B22" s="169"/>
    </row>
    <row r="23" spans="1:2">
      <c r="A23" s="173"/>
      <c r="B23" s="168"/>
    </row>
    <row r="24" spans="1:2">
      <c r="A24" s="173"/>
      <c r="B24" s="168"/>
    </row>
    <row r="25" spans="1:2">
      <c r="A25" s="173"/>
      <c r="B25" s="174"/>
    </row>
    <row r="26" spans="1:2">
      <c r="A26" s="173"/>
      <c r="B26" s="171"/>
    </row>
    <row r="27" spans="1:2">
      <c r="B27" s="45"/>
    </row>
    <row r="28" spans="1:2">
      <c r="B28" s="45"/>
    </row>
    <row r="29" spans="1:2">
      <c r="B29" s="45"/>
    </row>
    <row r="30" spans="1:2">
      <c r="B30" s="45"/>
    </row>
    <row r="31" spans="1:2">
      <c r="B31" s="45"/>
    </row>
    <row r="32" spans="1:2">
      <c r="B32" s="45"/>
    </row>
    <row r="33" spans="2:2">
      <c r="B33" s="45"/>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2024-07-30T15:31:04Z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